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5"/>
  </bookViews>
  <sheets>
    <sheet name="thu" sheetId="1" r:id="rId1"/>
    <sheet name="Sheet2" sheetId="2" r:id="rId2"/>
    <sheet name="Sheet3" sheetId="3" r:id="rId3"/>
    <sheet name="Sheet1" sheetId="4" r:id="rId4"/>
    <sheet name="Sheet4" sheetId="5" r:id="rId5"/>
    <sheet name="Sheet5" sheetId="6" r:id="rId6"/>
  </sheets>
  <definedNames>
    <definedName name="_xlnm.Print_Titles" localSheetId="0">thu!$29:$29</definedName>
  </definedNames>
  <calcPr calcId="145621"/>
</workbook>
</file>

<file path=xl/calcChain.xml><?xml version="1.0" encoding="utf-8"?>
<calcChain xmlns="http://schemas.openxmlformats.org/spreadsheetml/2006/main">
  <c r="M14" i="3" l="1"/>
  <c r="D74" i="6"/>
  <c r="D19" i="6"/>
  <c r="D76" i="6"/>
  <c r="D22" i="6"/>
  <c r="D27" i="6"/>
  <c r="D43" i="6"/>
  <c r="D86" i="6"/>
  <c r="D79" i="6"/>
  <c r="D31" i="6"/>
  <c r="D8" i="6"/>
  <c r="D5" i="6"/>
  <c r="B107" i="2"/>
  <c r="C105" i="2"/>
  <c r="C103" i="2"/>
  <c r="C104" i="2"/>
  <c r="H102" i="2"/>
  <c r="J74" i="2"/>
  <c r="L63" i="2"/>
  <c r="K63" i="2"/>
  <c r="H49" i="2"/>
  <c r="M35" i="2"/>
  <c r="A16" i="2"/>
  <c r="J26" i="2"/>
  <c r="I24" i="2"/>
  <c r="K19" i="2"/>
  <c r="L18" i="2"/>
  <c r="H15" i="2"/>
  <c r="B105" i="1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5" i="5"/>
  <c r="E11" i="4"/>
  <c r="E12" i="4" s="1"/>
  <c r="A14" i="3"/>
  <c r="A15" i="3"/>
  <c r="A16" i="3" s="1"/>
  <c r="F8" i="3"/>
  <c r="G34" i="3"/>
  <c r="K9" i="3"/>
  <c r="J11" i="3"/>
  <c r="J10" i="3"/>
  <c r="I17" i="3"/>
  <c r="I16" i="3"/>
  <c r="I15" i="3"/>
  <c r="H14" i="3"/>
  <c r="E9" i="3"/>
  <c r="D7" i="3"/>
  <c r="C7" i="3"/>
  <c r="B7" i="3"/>
  <c r="A7" i="3"/>
  <c r="D92" i="6" l="1"/>
  <c r="M15" i="3"/>
  <c r="M16" i="3" s="1"/>
  <c r="E27" i="5"/>
  <c r="A101" i="2"/>
  <c r="I109" i="2" s="1"/>
  <c r="C74" i="2"/>
  <c r="E63" i="2"/>
  <c r="D63" i="2"/>
  <c r="A49" i="2"/>
  <c r="F35" i="2"/>
  <c r="D26" i="2"/>
  <c r="C24" i="2"/>
  <c r="E19" i="2"/>
  <c r="B103" i="2" s="1"/>
  <c r="D103" i="2" s="1"/>
  <c r="F18" i="2"/>
  <c r="B15" i="2"/>
  <c r="B104" i="2" l="1"/>
  <c r="D104" i="2" s="1"/>
  <c r="F35" i="1"/>
  <c r="E63" i="1"/>
  <c r="D63" i="1"/>
  <c r="C74" i="1"/>
  <c r="A102" i="1"/>
  <c r="A49" i="1"/>
  <c r="F18" i="1"/>
  <c r="E19" i="1"/>
  <c r="D26" i="1"/>
  <c r="C24" i="1"/>
  <c r="B15" i="1"/>
  <c r="B104" i="1" l="1"/>
  <c r="B105" i="2"/>
  <c r="B106" i="1" l="1"/>
</calcChain>
</file>

<file path=xl/sharedStrings.xml><?xml version="1.0" encoding="utf-8"?>
<sst xmlns="http://schemas.openxmlformats.org/spreadsheetml/2006/main" count="212" uniqueCount="145">
  <si>
    <t>CÁC KHOẢN THU</t>
  </si>
  <si>
    <t xml:space="preserve"> KHOẢN CHI</t>
  </si>
  <si>
    <t>NĂM 2014</t>
  </si>
  <si>
    <t>Năm 2015</t>
  </si>
  <si>
    <t>Tổng thu</t>
  </si>
  <si>
    <t>Tổng chi</t>
  </si>
  <si>
    <t>còn lại</t>
  </si>
  <si>
    <t>Năm 2016</t>
  </si>
  <si>
    <t>Năm 2017</t>
  </si>
  <si>
    <t>Năm 2018</t>
  </si>
  <si>
    <t>Năm 2019</t>
  </si>
  <si>
    <t>BẢNG ĐIỀU CHỈNH SỔ THU</t>
  </si>
  <si>
    <t>STT</t>
  </si>
  <si>
    <t>Nội dung</t>
  </si>
  <si>
    <t>Số trước điều chỉnh</t>
  </si>
  <si>
    <t>Số sau điều chỉnh</t>
  </si>
  <si>
    <t>Lệch</t>
  </si>
  <si>
    <t>BẢNG ĐIỀU CHỈNH SỔ CHI</t>
  </si>
  <si>
    <t>Thu tiền hợp tác xã trả tiền công hỗ trợ làm mương</t>
  </si>
  <si>
    <t>Thu tiền dọn mương, bảo vệ 1.16 mẫu…..</t>
  </si>
  <si>
    <t>Tổng</t>
  </si>
  <si>
    <t>Thu tiền dọn mương, bảo vệ</t>
  </si>
  <si>
    <t>Thu tiền nợ cũ nhà văn hóa</t>
  </si>
  <si>
    <t>Thu tiền nhà văn hóa vụ chiêm 2016</t>
  </si>
  <si>
    <t>Thu tiền nhà văn hóa vụ mùa 2016</t>
  </si>
  <si>
    <t>Đơn vị: VNĐ</t>
  </si>
  <si>
    <t>Ghi chú</t>
  </si>
  <si>
    <t>Phiếu 39</t>
  </si>
  <si>
    <t>Phiếu 41</t>
  </si>
  <si>
    <t>Phiếu 42</t>
  </si>
  <si>
    <t>Phiếu 20</t>
  </si>
  <si>
    <t>Phiếu 19</t>
  </si>
  <si>
    <t>Phiếu 11</t>
  </si>
  <si>
    <t>Phiếu 06</t>
  </si>
  <si>
    <t>Bồi thường hoa màu bị phá nhà Tài Liên</t>
  </si>
  <si>
    <t>Phiếu 61</t>
  </si>
  <si>
    <t>Phiếu 70</t>
  </si>
  <si>
    <t>HĐ số 88,89</t>
  </si>
  <si>
    <t>HĐ số 90,91</t>
  </si>
  <si>
    <t>HĐ số 75,76</t>
  </si>
  <si>
    <t>HĐ số 67,68</t>
  </si>
  <si>
    <t>HĐ số 65,66</t>
  </si>
  <si>
    <t>HĐ số 64</t>
  </si>
  <si>
    <t>HĐ số 57,58,59</t>
  </si>
  <si>
    <t>HĐ số 55,56</t>
  </si>
  <si>
    <t>HĐ số 52,53,54</t>
  </si>
  <si>
    <t>HĐ số 46,47,48</t>
  </si>
  <si>
    <t>HĐ số 43,44,45</t>
  </si>
  <si>
    <t>HĐ số 37,38,39</t>
  </si>
  <si>
    <t>HĐ số 35,36</t>
  </si>
  <si>
    <t>HĐ số 29,30,31</t>
  </si>
  <si>
    <t>HĐ số 23,24,25</t>
  </si>
  <si>
    <t>HĐ số 17,18,19</t>
  </si>
  <si>
    <t>HĐ số 14,15,16</t>
  </si>
  <si>
    <t>HĐ số 11,12,13</t>
  </si>
  <si>
    <t>HĐ số 8,9,10</t>
  </si>
  <si>
    <t>Tổng số tiền nộp lại cho quỹ thôn: 715,905 - 68,810 = 647,095 (VNĐ)</t>
  </si>
  <si>
    <t>Chi tiền trông coi hoa màu trên bãi</t>
  </si>
  <si>
    <t>Tiền điện làng tháng 4/2015</t>
  </si>
  <si>
    <t>Tiền điện làng tháng 5/2015</t>
  </si>
  <si>
    <t>Tiền điện làng tháng 3/2016</t>
  </si>
  <si>
    <t>Tiền điện làng tháng 7/2016</t>
  </si>
  <si>
    <t>Tiền điện làng tháng 8/2016</t>
  </si>
  <si>
    <t>Tiền điện làng tháng 9/2016</t>
  </si>
  <si>
    <t>Tiền điện làng tháng 1/2017</t>
  </si>
  <si>
    <t>Tiền điện làng tháng 2/2017</t>
  </si>
  <si>
    <t>Tiền điện làng tháng 3/2017</t>
  </si>
  <si>
    <t>HĐ số 49,50,51</t>
  </si>
  <si>
    <t>Tiền điện làng tháng 4/2017</t>
  </si>
  <si>
    <t>Tiền điện làng tháng 5/2017</t>
  </si>
  <si>
    <t>Tiền điện làng tháng 6/2017</t>
  </si>
  <si>
    <t>Tiền điện làng tháng 8/2017</t>
  </si>
  <si>
    <t>Tiền điện làng tháng 9/2017</t>
  </si>
  <si>
    <t>Tiền điện làng tháng 11/2017</t>
  </si>
  <si>
    <t>Tiền điện làng tháng 1/2018</t>
  </si>
  <si>
    <t>Tiền điện làng tháng 3/2018</t>
  </si>
  <si>
    <t>Tiền điện làng tháng 4/2018</t>
  </si>
  <si>
    <t>Tiền điện làng tháng 5/2018</t>
  </si>
  <si>
    <t>Tiền điện làng tháng 6/2018</t>
  </si>
  <si>
    <t>Số tiền</t>
  </si>
  <si>
    <t>Mục</t>
  </si>
  <si>
    <t>Thu tiền rác thải 6 tháng năm 2017</t>
  </si>
  <si>
    <t>tiền rác thải nhà bắc mơ năm 2018</t>
  </si>
  <si>
    <t>Thu tiền rác thải 6 năm 2018</t>
  </si>
  <si>
    <t>Thu tiền lãi</t>
  </si>
  <si>
    <t>Bằng trả tiền lãi</t>
  </si>
  <si>
    <t>Tiền lãi ngân hàng</t>
  </si>
  <si>
    <t>Phong trả tiền lãi</t>
  </si>
  <si>
    <t>Tập trả tiền lãi</t>
  </si>
  <si>
    <t>Lự, Chinh trả tiền lãi</t>
  </si>
  <si>
    <t>Lự trả tiền ;ãi</t>
  </si>
  <si>
    <t>Chinh trả tiền lãi</t>
  </si>
  <si>
    <t>Tiền bán 23kg ngô giống</t>
  </si>
  <si>
    <t>Tiền bán 30kg ngô giống</t>
  </si>
  <si>
    <t>Tiền bán ngô
 giống</t>
  </si>
  <si>
    <t>Tiền bê tông 
năm 2012</t>
  </si>
  <si>
    <t>Nhà thoan chung trả tiền bê tông năm 2012</t>
  </si>
  <si>
    <t>Nhà thoan khuyển trả tiền bê tông năm 2012</t>
  </si>
  <si>
    <t>tiền điện các cháu học nhờ nhà Văn Hóa</t>
  </si>
  <si>
    <t>Tranh (Quân sự) hỗ trợ</t>
  </si>
  <si>
    <t>ông Chung hỗ trợ xây mộ lại đồng</t>
  </si>
  <si>
    <t>Bà Quế ủng hộ đền ơn</t>
  </si>
  <si>
    <t>Bà Mai Ngạc ủng hộ quê hương</t>
  </si>
  <si>
    <t>anh Hưng ủng hộ nhà văn hóa</t>
  </si>
  <si>
    <t>Loan Hào trả tiền thuê ao</t>
  </si>
  <si>
    <t>Quân thu hộ tiền đầu sào</t>
  </si>
  <si>
    <t xml:space="preserve">Tiền đầu sào vụ chiêm </t>
  </si>
  <si>
    <t>Tiền đầu sào vụ chiêm</t>
  </si>
  <si>
    <t>Tiền đầu sào vụ mùa</t>
  </si>
  <si>
    <t>Tiền đầu sào</t>
  </si>
  <si>
    <t>Tiền thiếu năm 2013 theo KL Công an</t>
  </si>
  <si>
    <t>Tiền thiếu khi có đơn của Quân</t>
  </si>
  <si>
    <t>ông Thuận nộp tiền đầu sào năm 2011-2012</t>
  </si>
  <si>
    <t>Ông Luận 
thu tiền</t>
  </si>
  <si>
    <t>Ông Quân
 thu tiền</t>
  </si>
  <si>
    <t>Theo KL Công an</t>
  </si>
  <si>
    <t>tiền thóc bảo vệ mương 3kg/sào 2018</t>
  </si>
  <si>
    <t>tiền thóc bảo vệ mương 3kg/sào 2017</t>
  </si>
  <si>
    <t>tiền thóc bảo vệ mương 3kg/sào 2016</t>
  </si>
  <si>
    <t>tiền thóc bảo vệ mương 3kg/sào 2015</t>
  </si>
  <si>
    <t>tiền thóc bảo vệ mương 2kg/sào 2014</t>
  </si>
  <si>
    <t>tiền nợ  của nhà văn hóa 2016-2017</t>
  </si>
  <si>
    <t xml:space="preserve">tiền nợ  của nhà văn hóa </t>
  </si>
  <si>
    <t>Tiền đầu sào nhà văn hóa</t>
  </si>
  <si>
    <t>Tiền nợ cũ nhà văn hóa chuyển sang</t>
  </si>
  <si>
    <t>Tiền chè nước, 
tiền UB Xã hỗ
 trợ, tiền HTX
 Trả tiền thuê làm mương,
 bảo vệ</t>
  </si>
  <si>
    <t>HTX trả tiền dọn mương</t>
  </si>
  <si>
    <t>HTX trả tiền bảo vệ</t>
  </si>
  <si>
    <t>HTX trả tiền chè nước</t>
  </si>
  <si>
    <t>Xã hỗ trợ tiền đắp đường</t>
  </si>
  <si>
    <t>UB xã hỗ trợ dồn ruộng</t>
  </si>
  <si>
    <t>tiền chè nước tiếp xúc cử tri</t>
  </si>
  <si>
    <t>HTX trả tiền khẩu cống 80</t>
  </si>
  <si>
    <t>tiền chè nước</t>
  </si>
  <si>
    <t>HTX hỗ trợ hoa mầu bị phá ở bãi</t>
  </si>
  <si>
    <t>UBND xã hộ trợ tiền ấn chúc đường</t>
  </si>
  <si>
    <t>Tiền điện</t>
  </si>
  <si>
    <t>Tiền của nhà
 văn hóa</t>
  </si>
  <si>
    <t>DANH MỤC CÁC KHOẢN THU VÀO NGÂN QUỸ 
THÔN ĐỘI 3 -HƯNG CÔNG-BÌNH LỤC-HÀ NAM</t>
  </si>
  <si>
    <t>Thu tiền
 rác thải</t>
  </si>
  <si>
    <t>Tiền dân
 ủng hộ</t>
  </si>
  <si>
    <t>Tiền thuê 
ao cá</t>
  </si>
  <si>
    <t>Theo thông báo của UBX Hưng Công thể hiện</t>
  </si>
  <si>
    <t xml:space="preserve">Theo lý thuyết số tiền cần thu được: </t>
  </si>
  <si>
    <t>Số tiền thu của trước năm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</si>
</sst>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164" fontId="4" fillId="0" borderId="1" xfId="1" applyNumberFormat="1" applyFont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0" applyNumberFormat="1"/>
    <xf numFmtId="164" fontId="5" fillId="0" borderId="0" xfId="0" applyNumberFormat="1" applyFont="1"/>
    <xf numFmtId="164" fontId="2" fillId="0" borderId="2" xfId="1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0" fontId="0" fillId="0" borderId="3" xfId="0" applyBorder="1" applyAlignment="1">
      <alignment horizontal="center"/>
    </xf>
    <xf numFmtId="0" fontId="2" fillId="0" borderId="1" xfId="0" applyFont="1" applyBorder="1"/>
    <xf numFmtId="0" fontId="6" fillId="0" borderId="0" xfId="0" applyFont="1"/>
    <xf numFmtId="0" fontId="6" fillId="0" borderId="3" xfId="0" applyFont="1" applyBorder="1" applyAlignment="1">
      <alignment horizontal="center"/>
    </xf>
    <xf numFmtId="0" fontId="6" fillId="0" borderId="1" xfId="0" applyFont="1" applyBorder="1"/>
    <xf numFmtId="164" fontId="6" fillId="0" borderId="1" xfId="1" applyNumberFormat="1" applyFont="1" applyBorder="1"/>
    <xf numFmtId="0" fontId="6" fillId="0" borderId="0" xfId="0" applyFont="1" applyBorder="1" applyAlignment="1">
      <alignment horizontal="center"/>
    </xf>
    <xf numFmtId="164" fontId="6" fillId="0" borderId="0" xfId="0" applyNumberFormat="1" applyFont="1"/>
    <xf numFmtId="164" fontId="2" fillId="0" borderId="7" xfId="1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164" fontId="2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3" fillId="0" borderId="8" xfId="1" applyNumberFormat="1" applyFont="1" applyBorder="1" applyAlignment="1"/>
    <xf numFmtId="164" fontId="0" fillId="0" borderId="0" xfId="1" applyNumberFormat="1" applyFont="1"/>
    <xf numFmtId="164" fontId="2" fillId="2" borderId="1" xfId="1" applyNumberFormat="1" applyFont="1" applyFill="1" applyBorder="1" applyAlignment="1">
      <alignment horizontal="right"/>
    </xf>
    <xf numFmtId="0" fontId="0" fillId="2" borderId="0" xfId="0" applyFill="1"/>
    <xf numFmtId="164" fontId="5" fillId="2" borderId="0" xfId="0" applyNumberFormat="1" applyFont="1" applyFill="1"/>
    <xf numFmtId="164" fontId="0" fillId="2" borderId="0" xfId="0" applyNumberFormat="1" applyFont="1" applyFill="1"/>
    <xf numFmtId="164" fontId="0" fillId="2" borderId="0" xfId="0" applyNumberFormat="1" applyFill="1"/>
    <xf numFmtId="0" fontId="6" fillId="0" borderId="1" xfId="0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8" fillId="0" borderId="1" xfId="0" applyFont="1" applyBorder="1"/>
    <xf numFmtId="164" fontId="2" fillId="0" borderId="1" xfId="1" applyNumberFormat="1" applyFont="1" applyBorder="1"/>
    <xf numFmtId="164" fontId="8" fillId="0" borderId="1" xfId="0" applyNumberFormat="1" applyFont="1" applyBorder="1"/>
    <xf numFmtId="164" fontId="8" fillId="0" borderId="0" xfId="1" applyNumberFormat="1" applyFont="1"/>
    <xf numFmtId="164" fontId="8" fillId="0" borderId="0" xfId="0" applyNumberFormat="1" applyFont="1"/>
    <xf numFmtId="0" fontId="7" fillId="0" borderId="1" xfId="0" applyFont="1" applyBorder="1"/>
    <xf numFmtId="0" fontId="7" fillId="0" borderId="0" xfId="0" applyFont="1" applyAlignment="1">
      <alignment horizontal="center" vertical="center"/>
    </xf>
    <xf numFmtId="164" fontId="7" fillId="0" borderId="1" xfId="1" applyNumberFormat="1" applyFont="1" applyBorder="1"/>
    <xf numFmtId="164" fontId="3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3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4" fontId="6" fillId="0" borderId="3" xfId="1" applyNumberFormat="1" applyFont="1" applyBorder="1" applyAlignment="1">
      <alignment horizontal="right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6"/>
  <sheetViews>
    <sheetView topLeftCell="A88" workbookViewId="0">
      <selection activeCell="B112" sqref="B112"/>
    </sheetView>
  </sheetViews>
  <sheetFormatPr defaultRowHeight="15" x14ac:dyDescent="0.25"/>
  <cols>
    <col min="1" max="1" width="12.85546875" style="2" bestFit="1" customWidth="1"/>
    <col min="2" max="2" width="14.5703125" style="5" bestFit="1" customWidth="1"/>
    <col min="3" max="5" width="14" style="5" bestFit="1" customWidth="1"/>
    <col min="6" max="6" width="12.7109375" style="5" bestFit="1" customWidth="1"/>
    <col min="7" max="7" width="9.140625" style="2"/>
    <col min="8" max="8" width="14.85546875" style="5" customWidth="1"/>
    <col min="9" max="9" width="12.7109375" style="5" bestFit="1" customWidth="1"/>
    <col min="10" max="10" width="14.42578125" style="5" customWidth="1"/>
    <col min="11" max="11" width="16" style="5" customWidth="1"/>
    <col min="12" max="12" width="13.7109375" style="5" customWidth="1"/>
    <col min="13" max="13" width="12.85546875" style="2" bestFit="1" customWidth="1"/>
    <col min="14" max="14" width="9.140625" style="2"/>
    <col min="15" max="18" width="14" style="2" bestFit="1" customWidth="1"/>
    <col min="19" max="19" width="12.7109375" style="2" bestFit="1" customWidth="1"/>
    <col min="20" max="20" width="9.140625" style="2"/>
    <col min="21" max="21" width="13.85546875" style="5" customWidth="1"/>
    <col min="22" max="22" width="12.85546875" style="2" bestFit="1" customWidth="1"/>
    <col min="23" max="16384" width="9.140625" style="2"/>
  </cols>
  <sheetData>
    <row r="1" spans="2:21" ht="19.5" customHeight="1" x14ac:dyDescent="0.25">
      <c r="B1" s="55" t="s">
        <v>0</v>
      </c>
      <c r="C1" s="55"/>
      <c r="D1" s="55"/>
      <c r="E1" s="55"/>
      <c r="F1" s="55"/>
      <c r="H1" s="24"/>
      <c r="I1" s="57"/>
      <c r="J1" s="57"/>
      <c r="K1" s="57"/>
      <c r="L1" s="57"/>
      <c r="M1" s="57"/>
      <c r="N1" s="24"/>
      <c r="O1" s="24"/>
      <c r="P1" s="24"/>
      <c r="Q1" s="24"/>
      <c r="R1" s="24"/>
      <c r="S1" s="24"/>
      <c r="T1" s="24"/>
      <c r="U1" s="25"/>
    </row>
    <row r="2" spans="2:21" x14ac:dyDescent="0.25">
      <c r="B2" s="1">
        <v>2014</v>
      </c>
      <c r="C2" s="1">
        <v>2015</v>
      </c>
      <c r="D2" s="1">
        <v>2016</v>
      </c>
      <c r="E2" s="1">
        <v>2017</v>
      </c>
      <c r="F2" s="1">
        <v>2018</v>
      </c>
      <c r="H2" s="24"/>
      <c r="I2" s="26"/>
      <c r="J2" s="26"/>
      <c r="K2" s="26"/>
      <c r="L2" s="26"/>
      <c r="M2" s="26"/>
      <c r="N2" s="24"/>
      <c r="O2" s="26"/>
      <c r="P2" s="26"/>
      <c r="Q2" s="26"/>
      <c r="R2" s="26"/>
      <c r="S2" s="26"/>
      <c r="T2" s="24"/>
      <c r="U2" s="25"/>
    </row>
    <row r="3" spans="2:21" x14ac:dyDescent="0.25">
      <c r="B3" s="3">
        <v>8883000</v>
      </c>
      <c r="C3" s="3">
        <v>2779000</v>
      </c>
      <c r="D3" s="3">
        <v>1846000</v>
      </c>
      <c r="E3" s="3">
        <v>3931000</v>
      </c>
      <c r="F3" s="3">
        <v>100000</v>
      </c>
      <c r="H3" s="24"/>
      <c r="I3" s="25"/>
      <c r="J3" s="25"/>
      <c r="K3" s="25"/>
      <c r="L3" s="25"/>
      <c r="M3" s="25"/>
      <c r="N3" s="24"/>
      <c r="O3" s="25"/>
      <c r="P3" s="25"/>
      <c r="Q3" s="25"/>
      <c r="R3" s="25"/>
      <c r="S3" s="25"/>
      <c r="T3" s="24"/>
      <c r="U3" s="25"/>
    </row>
    <row r="4" spans="2:21" x14ac:dyDescent="0.25">
      <c r="B4" s="3">
        <v>1734000</v>
      </c>
      <c r="C4" s="3">
        <v>5220000</v>
      </c>
      <c r="D4" s="3">
        <v>270000</v>
      </c>
      <c r="E4" s="3">
        <v>63083000</v>
      </c>
      <c r="F4" s="3">
        <v>60000</v>
      </c>
      <c r="H4" s="24"/>
      <c r="I4" s="25"/>
      <c r="J4" s="25"/>
      <c r="K4" s="25"/>
      <c r="L4" s="25"/>
      <c r="M4" s="25"/>
      <c r="N4" s="24"/>
      <c r="O4" s="25"/>
      <c r="P4" s="25"/>
      <c r="Q4" s="25"/>
      <c r="R4" s="25"/>
      <c r="S4" s="25"/>
      <c r="T4" s="24"/>
      <c r="U4" s="25"/>
    </row>
    <row r="5" spans="2:21" x14ac:dyDescent="0.25">
      <c r="B5" s="3">
        <v>5278000</v>
      </c>
      <c r="C5" s="3">
        <v>29453000</v>
      </c>
      <c r="D5" s="3">
        <v>1000000</v>
      </c>
      <c r="E5" s="3">
        <v>19050000</v>
      </c>
      <c r="F5" s="3">
        <v>100000</v>
      </c>
      <c r="H5" s="24"/>
      <c r="I5" s="25"/>
      <c r="J5" s="25"/>
      <c r="K5" s="25"/>
      <c r="L5" s="25"/>
      <c r="M5" s="25"/>
      <c r="N5" s="24"/>
      <c r="O5" s="25"/>
      <c r="P5" s="25"/>
      <c r="Q5" s="25"/>
      <c r="R5" s="25"/>
      <c r="S5" s="25"/>
      <c r="T5" s="24"/>
      <c r="U5" s="25"/>
    </row>
    <row r="6" spans="2:21" x14ac:dyDescent="0.25">
      <c r="B6" s="3">
        <v>70000</v>
      </c>
      <c r="C6" s="3">
        <v>6630000</v>
      </c>
      <c r="D6" s="3">
        <v>2552000</v>
      </c>
      <c r="E6" s="3">
        <v>3943000</v>
      </c>
      <c r="F6" s="3">
        <v>2721000</v>
      </c>
      <c r="H6" s="24"/>
      <c r="I6" s="25"/>
      <c r="J6" s="25"/>
      <c r="K6" s="25"/>
      <c r="L6" s="25"/>
      <c r="M6" s="25"/>
      <c r="N6" s="24"/>
      <c r="O6" s="25"/>
      <c r="P6" s="25"/>
      <c r="Q6" s="25"/>
      <c r="R6" s="25"/>
      <c r="S6" s="25"/>
      <c r="T6" s="24"/>
      <c r="U6" s="25"/>
    </row>
    <row r="7" spans="2:21" x14ac:dyDescent="0.25">
      <c r="B7" s="3">
        <v>800000</v>
      </c>
      <c r="C7" s="3">
        <v>1200000</v>
      </c>
      <c r="D7" s="3">
        <v>7800000</v>
      </c>
      <c r="E7" s="3">
        <v>5275000</v>
      </c>
      <c r="F7" s="3">
        <v>5733000</v>
      </c>
      <c r="H7" s="24"/>
      <c r="I7" s="25"/>
      <c r="J7" s="25"/>
      <c r="K7" s="25"/>
      <c r="L7" s="25"/>
      <c r="M7" s="25"/>
      <c r="N7" s="24"/>
      <c r="O7" s="25"/>
      <c r="P7" s="25"/>
      <c r="Q7" s="25"/>
      <c r="R7" s="25"/>
      <c r="S7" s="25"/>
      <c r="T7" s="24"/>
      <c r="U7" s="25"/>
    </row>
    <row r="8" spans="2:21" x14ac:dyDescent="0.25">
      <c r="B8" s="3">
        <v>74000000</v>
      </c>
      <c r="C8" s="3">
        <v>150000</v>
      </c>
      <c r="D8" s="3">
        <v>2400000</v>
      </c>
      <c r="E8" s="3">
        <v>5000000</v>
      </c>
      <c r="F8" s="3">
        <v>18934150</v>
      </c>
      <c r="H8" s="24"/>
      <c r="I8" s="25"/>
      <c r="J8" s="25"/>
      <c r="K8" s="25"/>
      <c r="L8" s="25"/>
      <c r="M8" s="25"/>
      <c r="N8" s="24"/>
      <c r="O8" s="25"/>
      <c r="P8" s="25"/>
      <c r="Q8" s="25"/>
      <c r="R8" s="25"/>
      <c r="S8" s="25"/>
      <c r="T8" s="24"/>
      <c r="U8" s="25"/>
    </row>
    <row r="9" spans="2:21" x14ac:dyDescent="0.25">
      <c r="B9" s="3">
        <v>18000000</v>
      </c>
      <c r="C9" s="3">
        <v>22417000</v>
      </c>
      <c r="D9" s="3">
        <v>1600000</v>
      </c>
      <c r="E9" s="3">
        <v>5000000</v>
      </c>
      <c r="F9" s="3">
        <v>833950</v>
      </c>
      <c r="H9" s="24"/>
      <c r="I9" s="25"/>
      <c r="J9" s="25"/>
      <c r="K9" s="25"/>
      <c r="L9" s="25"/>
      <c r="M9" s="25"/>
      <c r="N9" s="24"/>
      <c r="O9" s="25"/>
      <c r="P9" s="25"/>
      <c r="Q9" s="25"/>
      <c r="R9" s="25"/>
      <c r="S9" s="25"/>
      <c r="T9" s="24"/>
      <c r="U9" s="25"/>
    </row>
    <row r="10" spans="2:21" x14ac:dyDescent="0.25">
      <c r="B10" s="3">
        <v>5189000</v>
      </c>
      <c r="C10" s="3">
        <v>17258000</v>
      </c>
      <c r="D10" s="3">
        <v>200000</v>
      </c>
      <c r="E10" s="3">
        <v>300000</v>
      </c>
      <c r="F10" s="3">
        <v>17400000</v>
      </c>
      <c r="H10" s="24"/>
      <c r="I10" s="25"/>
      <c r="J10" s="25"/>
      <c r="K10" s="25"/>
      <c r="L10" s="25"/>
      <c r="M10" s="25"/>
      <c r="N10" s="24"/>
      <c r="O10" s="25"/>
      <c r="P10" s="25"/>
      <c r="Q10" s="25"/>
      <c r="R10" s="25"/>
      <c r="S10" s="25"/>
      <c r="T10" s="24"/>
      <c r="U10" s="25"/>
    </row>
    <row r="11" spans="2:21" x14ac:dyDescent="0.25">
      <c r="B11" s="3">
        <v>4128000</v>
      </c>
      <c r="C11" s="3">
        <v>2076000</v>
      </c>
      <c r="D11" s="3">
        <v>300000</v>
      </c>
      <c r="E11" s="3">
        <v>30000</v>
      </c>
      <c r="F11" s="3">
        <v>170000</v>
      </c>
      <c r="H11" s="24"/>
      <c r="I11" s="25"/>
      <c r="J11" s="25"/>
      <c r="K11" s="25"/>
      <c r="L11" s="25"/>
      <c r="M11" s="25"/>
      <c r="N11" s="24"/>
      <c r="O11" s="25"/>
      <c r="P11" s="25"/>
      <c r="Q11" s="25"/>
      <c r="R11" s="25"/>
      <c r="S11" s="25"/>
      <c r="T11" s="24"/>
      <c r="U11" s="25"/>
    </row>
    <row r="12" spans="2:21" x14ac:dyDescent="0.25">
      <c r="B12" s="3">
        <v>92130000</v>
      </c>
      <c r="C12" s="3">
        <v>100000</v>
      </c>
      <c r="D12" s="3">
        <v>100000</v>
      </c>
      <c r="E12" s="3">
        <v>19156000</v>
      </c>
      <c r="F12" s="3">
        <v>2000000</v>
      </c>
      <c r="H12" s="24"/>
      <c r="I12" s="25"/>
      <c r="J12" s="25"/>
      <c r="K12" s="25"/>
      <c r="L12" s="25"/>
      <c r="M12" s="25"/>
      <c r="N12" s="24"/>
      <c r="O12" s="25"/>
      <c r="P12" s="25"/>
      <c r="Q12" s="25"/>
      <c r="R12" s="25"/>
      <c r="S12" s="25"/>
      <c r="T12" s="24"/>
      <c r="U12" s="25"/>
    </row>
    <row r="13" spans="2:21" x14ac:dyDescent="0.25">
      <c r="B13" s="3">
        <v>7000000</v>
      </c>
      <c r="C13" s="3">
        <v>2953000</v>
      </c>
      <c r="D13" s="3">
        <v>3642000</v>
      </c>
      <c r="E13" s="3">
        <v>3491000</v>
      </c>
      <c r="F13" s="3">
        <v>100000</v>
      </c>
      <c r="H13" s="24"/>
      <c r="I13" s="25"/>
      <c r="J13" s="25"/>
      <c r="K13" s="25"/>
      <c r="L13" s="25"/>
      <c r="M13" s="25"/>
      <c r="N13" s="24"/>
      <c r="O13" s="25"/>
      <c r="P13" s="25"/>
      <c r="Q13" s="25"/>
      <c r="R13" s="25"/>
      <c r="S13" s="25"/>
      <c r="T13" s="24"/>
      <c r="U13" s="25"/>
    </row>
    <row r="14" spans="2:21" x14ac:dyDescent="0.25">
      <c r="B14" s="3">
        <v>200000</v>
      </c>
      <c r="C14" s="3">
        <v>4860000</v>
      </c>
      <c r="D14" s="3">
        <v>5130000</v>
      </c>
      <c r="E14" s="3">
        <v>3956000</v>
      </c>
      <c r="F14" s="3">
        <v>3450000</v>
      </c>
      <c r="H14" s="24"/>
      <c r="I14" s="25"/>
      <c r="J14" s="25"/>
      <c r="K14" s="25"/>
      <c r="L14" s="25"/>
      <c r="M14" s="25"/>
      <c r="N14" s="24"/>
      <c r="O14" s="25"/>
      <c r="P14" s="25"/>
      <c r="Q14" s="25"/>
      <c r="R14" s="25"/>
      <c r="S14" s="25"/>
      <c r="T14" s="24"/>
      <c r="U14" s="25"/>
    </row>
    <row r="15" spans="2:21" x14ac:dyDescent="0.25">
      <c r="B15" s="4">
        <f>SUM(B3:B14)</f>
        <v>217412000</v>
      </c>
      <c r="C15" s="3">
        <v>600000</v>
      </c>
      <c r="D15" s="3">
        <v>17471000</v>
      </c>
      <c r="E15" s="3">
        <v>5278000</v>
      </c>
      <c r="F15" s="3">
        <v>3000000</v>
      </c>
      <c r="H15" s="24"/>
      <c r="I15" s="27"/>
      <c r="J15" s="25"/>
      <c r="K15" s="25"/>
      <c r="L15" s="25"/>
      <c r="M15" s="25"/>
      <c r="N15" s="24"/>
      <c r="O15" s="27"/>
      <c r="P15" s="25"/>
      <c r="Q15" s="25"/>
      <c r="R15" s="25"/>
      <c r="S15" s="25"/>
      <c r="T15" s="24"/>
      <c r="U15" s="25"/>
    </row>
    <row r="16" spans="2:21" x14ac:dyDescent="0.25">
      <c r="B16" s="3"/>
      <c r="C16" s="3">
        <v>170000</v>
      </c>
      <c r="D16" s="3">
        <v>58239000</v>
      </c>
      <c r="E16" s="3">
        <v>800000</v>
      </c>
      <c r="F16" s="3">
        <v>800000</v>
      </c>
      <c r="H16" s="24"/>
      <c r="I16" s="25"/>
      <c r="J16" s="25"/>
      <c r="K16" s="25"/>
      <c r="L16" s="25"/>
      <c r="M16" s="25"/>
      <c r="N16" s="24"/>
      <c r="O16" s="25"/>
      <c r="P16" s="25"/>
      <c r="Q16" s="25"/>
      <c r="R16" s="25"/>
      <c r="S16" s="25"/>
      <c r="T16" s="24"/>
      <c r="U16" s="25"/>
    </row>
    <row r="17" spans="1:22" x14ac:dyDescent="0.25">
      <c r="B17" s="3"/>
      <c r="C17" s="3">
        <v>785000</v>
      </c>
      <c r="D17" s="3">
        <v>40107000</v>
      </c>
      <c r="E17" s="3">
        <v>17700000</v>
      </c>
      <c r="F17" s="3">
        <v>200000</v>
      </c>
      <c r="H17" s="24"/>
      <c r="I17" s="25"/>
      <c r="J17" s="25"/>
      <c r="K17" s="25"/>
      <c r="L17" s="25"/>
      <c r="M17" s="25"/>
      <c r="N17" s="24"/>
      <c r="O17" s="25"/>
      <c r="P17" s="25"/>
      <c r="Q17" s="25"/>
      <c r="R17" s="25"/>
      <c r="S17" s="25"/>
      <c r="T17" s="24"/>
      <c r="U17" s="25"/>
      <c r="V17" s="5">
        <v>2552000</v>
      </c>
    </row>
    <row r="18" spans="1:22" x14ac:dyDescent="0.25">
      <c r="B18" s="3"/>
      <c r="C18" s="3">
        <v>13900000</v>
      </c>
      <c r="D18" s="3">
        <v>247000</v>
      </c>
      <c r="E18" s="3">
        <v>2000000</v>
      </c>
      <c r="F18" s="4">
        <f>SUM(F3:F17)</f>
        <v>55602100</v>
      </c>
      <c r="H18" s="28"/>
      <c r="I18" s="25"/>
      <c r="J18" s="25"/>
      <c r="K18" s="25"/>
      <c r="L18" s="25"/>
      <c r="M18" s="27"/>
      <c r="N18" s="24"/>
      <c r="O18" s="25"/>
      <c r="P18" s="25"/>
      <c r="Q18" s="25"/>
      <c r="R18" s="25"/>
      <c r="S18" s="27"/>
      <c r="T18" s="24"/>
      <c r="U18" s="25"/>
      <c r="V18" s="23">
        <v>4595000</v>
      </c>
    </row>
    <row r="19" spans="1:22" x14ac:dyDescent="0.25">
      <c r="B19" s="3"/>
      <c r="C19" s="3">
        <v>2874000</v>
      </c>
      <c r="D19" s="3">
        <v>170000</v>
      </c>
      <c r="E19" s="4">
        <f>SUM(E3:E18)</f>
        <v>157993000</v>
      </c>
      <c r="F19" s="3"/>
      <c r="H19" s="28"/>
      <c r="I19" s="25"/>
      <c r="J19" s="25"/>
      <c r="K19" s="25"/>
      <c r="L19" s="27"/>
      <c r="M19" s="25"/>
      <c r="N19" s="24"/>
      <c r="O19" s="25"/>
      <c r="P19" s="25"/>
      <c r="Q19" s="25"/>
      <c r="R19" s="27"/>
      <c r="S19" s="25"/>
      <c r="T19" s="24"/>
      <c r="U19" s="25"/>
    </row>
    <row r="20" spans="1:22" x14ac:dyDescent="0.25">
      <c r="B20" s="3"/>
      <c r="C20" s="3">
        <v>4800000</v>
      </c>
      <c r="D20" s="3">
        <v>4595000</v>
      </c>
      <c r="E20" s="3"/>
      <c r="F20" s="3"/>
      <c r="H20" s="24"/>
      <c r="I20" s="25"/>
      <c r="J20" s="25"/>
      <c r="K20" s="25"/>
      <c r="L20" s="25"/>
      <c r="M20" s="25"/>
      <c r="N20" s="24"/>
      <c r="O20" s="25"/>
      <c r="P20" s="25"/>
      <c r="Q20" s="25"/>
      <c r="R20" s="25"/>
      <c r="S20" s="25"/>
      <c r="T20" s="24"/>
      <c r="U20" s="25"/>
    </row>
    <row r="21" spans="1:22" x14ac:dyDescent="0.25">
      <c r="B21" s="3"/>
      <c r="C21" s="3">
        <v>800000</v>
      </c>
      <c r="D21" s="3">
        <v>3249000</v>
      </c>
      <c r="E21" s="3"/>
      <c r="F21" s="3"/>
      <c r="H21" s="24"/>
      <c r="I21" s="25"/>
      <c r="J21" s="25"/>
      <c r="K21" s="25"/>
      <c r="L21" s="25"/>
      <c r="M21" s="25"/>
      <c r="N21" s="24"/>
      <c r="O21" s="25"/>
      <c r="P21" s="25"/>
      <c r="Q21" s="25"/>
      <c r="R21" s="25"/>
      <c r="S21" s="25"/>
      <c r="T21" s="24"/>
      <c r="U21" s="25"/>
    </row>
    <row r="22" spans="1:22" x14ac:dyDescent="0.25">
      <c r="B22" s="3"/>
      <c r="C22" s="3">
        <v>6176000</v>
      </c>
      <c r="D22" s="3">
        <v>5130000</v>
      </c>
      <c r="E22" s="3"/>
      <c r="F22" s="3"/>
      <c r="H22" s="24"/>
      <c r="I22" s="25"/>
      <c r="J22" s="25"/>
      <c r="K22" s="25"/>
      <c r="L22" s="25"/>
      <c r="M22" s="25"/>
      <c r="N22" s="24"/>
      <c r="O22" s="25"/>
      <c r="P22" s="25"/>
      <c r="Q22" s="25"/>
      <c r="R22" s="25"/>
      <c r="S22" s="25"/>
      <c r="T22" s="24"/>
      <c r="U22" s="25"/>
    </row>
    <row r="23" spans="1:22" x14ac:dyDescent="0.25">
      <c r="B23" s="3"/>
      <c r="C23" s="3">
        <v>18588000</v>
      </c>
      <c r="D23" s="3">
        <v>800000</v>
      </c>
      <c r="E23" s="3"/>
      <c r="F23" s="3"/>
      <c r="H23" s="24"/>
      <c r="I23" s="25"/>
      <c r="J23" s="25"/>
      <c r="K23" s="25"/>
      <c r="L23" s="25"/>
      <c r="M23" s="25"/>
      <c r="N23" s="24"/>
      <c r="O23" s="25"/>
      <c r="P23" s="25"/>
      <c r="Q23" s="25"/>
      <c r="R23" s="25"/>
      <c r="S23" s="25"/>
      <c r="T23" s="24"/>
      <c r="U23" s="25"/>
    </row>
    <row r="24" spans="1:22" x14ac:dyDescent="0.25">
      <c r="B24" s="3"/>
      <c r="C24" s="4">
        <f>SUM(C3:C23)</f>
        <v>143789000</v>
      </c>
      <c r="D24" s="3">
        <v>19152000</v>
      </c>
      <c r="E24" s="3"/>
      <c r="F24" s="3"/>
      <c r="H24" s="24"/>
      <c r="I24" s="25"/>
      <c r="J24" s="27"/>
      <c r="K24" s="25"/>
      <c r="L24" s="25"/>
      <c r="M24" s="25"/>
      <c r="N24" s="24"/>
      <c r="O24" s="25"/>
      <c r="P24" s="27"/>
      <c r="Q24" s="25"/>
      <c r="R24" s="25"/>
      <c r="S24" s="25"/>
      <c r="T24" s="24"/>
      <c r="U24" s="25"/>
    </row>
    <row r="25" spans="1:22" x14ac:dyDescent="0.25">
      <c r="B25" s="3"/>
      <c r="C25" s="3"/>
      <c r="D25" s="3">
        <v>84028000</v>
      </c>
      <c r="E25" s="3"/>
      <c r="F25" s="3"/>
      <c r="H25" s="24"/>
      <c r="I25" s="25"/>
      <c r="J25" s="25"/>
      <c r="K25" s="25"/>
      <c r="L25" s="25"/>
      <c r="M25" s="25"/>
      <c r="N25" s="24"/>
      <c r="O25" s="25"/>
      <c r="P25" s="25"/>
      <c r="Q25" s="25"/>
      <c r="R25" s="25"/>
      <c r="S25" s="25"/>
      <c r="T25" s="24"/>
      <c r="U25" s="25"/>
    </row>
    <row r="26" spans="1:22" x14ac:dyDescent="0.25">
      <c r="B26" s="3"/>
      <c r="C26" s="3"/>
      <c r="D26" s="4">
        <f>SUM(D3:D25)</f>
        <v>260028000</v>
      </c>
      <c r="E26" s="3"/>
      <c r="F26" s="3"/>
      <c r="H26" s="24"/>
      <c r="I26" s="25"/>
      <c r="J26" s="25"/>
      <c r="K26" s="27"/>
      <c r="L26" s="25"/>
      <c r="M26" s="25"/>
      <c r="N26" s="24"/>
      <c r="O26" s="25"/>
      <c r="P26" s="25"/>
      <c r="Q26" s="27"/>
      <c r="R26" s="25"/>
      <c r="S26" s="25"/>
      <c r="T26" s="24"/>
      <c r="U26" s="25"/>
    </row>
    <row r="27" spans="1:22" x14ac:dyDescent="0.25">
      <c r="H27" s="25"/>
      <c r="I27" s="25"/>
      <c r="J27" s="25"/>
      <c r="K27" s="25"/>
      <c r="L27" s="25"/>
      <c r="M27" s="24"/>
      <c r="N27" s="24"/>
      <c r="O27" s="24"/>
      <c r="P27" s="24"/>
      <c r="Q27" s="24"/>
      <c r="R27" s="24"/>
      <c r="S27" s="24"/>
      <c r="T27" s="24"/>
      <c r="U27" s="25"/>
    </row>
    <row r="28" spans="1:22" x14ac:dyDescent="0.25">
      <c r="A28" s="56" t="s">
        <v>1</v>
      </c>
      <c r="B28" s="56"/>
      <c r="C28" s="56"/>
      <c r="D28" s="56"/>
      <c r="E28" s="56"/>
      <c r="F28" s="56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5"/>
    </row>
    <row r="29" spans="1:22" x14ac:dyDescent="0.25">
      <c r="A29" s="4" t="s">
        <v>2</v>
      </c>
      <c r="B29" s="4" t="s">
        <v>3</v>
      </c>
      <c r="C29" s="4" t="s">
        <v>7</v>
      </c>
      <c r="D29" s="4" t="s">
        <v>8</v>
      </c>
      <c r="E29" s="4" t="s">
        <v>9</v>
      </c>
      <c r="F29" s="6" t="s">
        <v>10</v>
      </c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5"/>
    </row>
    <row r="30" spans="1:22" x14ac:dyDescent="0.25">
      <c r="A30" s="3">
        <v>8700000</v>
      </c>
      <c r="B30" s="3">
        <v>8700000</v>
      </c>
      <c r="C30" s="3">
        <v>200000</v>
      </c>
      <c r="D30" s="3">
        <v>1192000</v>
      </c>
      <c r="E30" s="3">
        <v>8000000</v>
      </c>
      <c r="F30" s="3">
        <v>663000</v>
      </c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5"/>
    </row>
    <row r="31" spans="1:22" x14ac:dyDescent="0.25">
      <c r="A31" s="3">
        <v>847000</v>
      </c>
      <c r="B31" s="3">
        <v>750000</v>
      </c>
      <c r="C31" s="3">
        <v>3650000</v>
      </c>
      <c r="D31" s="3">
        <v>100000</v>
      </c>
      <c r="E31" s="3">
        <v>300000</v>
      </c>
      <c r="F31" s="3">
        <v>1010000</v>
      </c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5"/>
    </row>
    <row r="32" spans="1:22" x14ac:dyDescent="0.25">
      <c r="A32" s="3">
        <v>500000</v>
      </c>
      <c r="B32" s="3">
        <v>200000</v>
      </c>
      <c r="C32" s="3">
        <v>1279000</v>
      </c>
      <c r="D32" s="3">
        <v>2070000</v>
      </c>
      <c r="E32" s="3">
        <v>1000000</v>
      </c>
      <c r="F32" s="3">
        <v>1238000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5"/>
    </row>
    <row r="33" spans="1:21" x14ac:dyDescent="0.25">
      <c r="A33" s="3">
        <v>370000</v>
      </c>
      <c r="B33" s="3">
        <v>1154000</v>
      </c>
      <c r="C33" s="3">
        <v>7464000</v>
      </c>
      <c r="D33" s="3">
        <v>700000</v>
      </c>
      <c r="E33" s="3">
        <v>836000</v>
      </c>
      <c r="F33" s="3">
        <v>1049075</v>
      </c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5"/>
    </row>
    <row r="34" spans="1:21" x14ac:dyDescent="0.25">
      <c r="A34" s="3">
        <v>900000</v>
      </c>
      <c r="B34" s="3">
        <v>200000</v>
      </c>
      <c r="C34" s="3">
        <v>1175000</v>
      </c>
      <c r="D34" s="3">
        <v>300000</v>
      </c>
      <c r="E34" s="3">
        <v>2250000</v>
      </c>
      <c r="F34" s="3">
        <v>1056000</v>
      </c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5"/>
    </row>
    <row r="35" spans="1:21" x14ac:dyDescent="0.25">
      <c r="A35" s="3">
        <v>837000</v>
      </c>
      <c r="B35" s="3">
        <v>421000</v>
      </c>
      <c r="C35" s="3">
        <v>180000000</v>
      </c>
      <c r="D35" s="3">
        <v>1355000</v>
      </c>
      <c r="E35" s="3">
        <v>3310000</v>
      </c>
      <c r="F35" s="4">
        <f>SUM(F30:F34)</f>
        <v>5016075</v>
      </c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5"/>
    </row>
    <row r="36" spans="1:21" x14ac:dyDescent="0.25">
      <c r="A36" s="3">
        <v>909000</v>
      </c>
      <c r="B36" s="3">
        <v>2242000</v>
      </c>
      <c r="C36" s="3">
        <v>980000</v>
      </c>
      <c r="D36" s="3">
        <v>500000</v>
      </c>
      <c r="E36" s="3">
        <v>1167000</v>
      </c>
      <c r="F36" s="3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5"/>
    </row>
    <row r="37" spans="1:21" x14ac:dyDescent="0.25">
      <c r="A37" s="3">
        <v>842000</v>
      </c>
      <c r="B37" s="3">
        <v>2875000</v>
      </c>
      <c r="C37" s="3">
        <v>100000</v>
      </c>
      <c r="D37" s="3">
        <v>1279000</v>
      </c>
      <c r="E37" s="3">
        <v>1216000</v>
      </c>
      <c r="F37" s="3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5"/>
    </row>
    <row r="38" spans="1:21" x14ac:dyDescent="0.25">
      <c r="A38" s="3">
        <v>1002000</v>
      </c>
      <c r="B38" s="3">
        <v>2925000</v>
      </c>
      <c r="C38" s="3">
        <v>100000</v>
      </c>
      <c r="D38" s="3">
        <v>500000</v>
      </c>
      <c r="E38" s="3">
        <v>2425000</v>
      </c>
      <c r="F38" s="3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5"/>
    </row>
    <row r="39" spans="1:21" x14ac:dyDescent="0.25">
      <c r="A39" s="3">
        <v>979000</v>
      </c>
      <c r="B39" s="3">
        <v>5050000</v>
      </c>
      <c r="C39" s="3">
        <v>160000</v>
      </c>
      <c r="D39" s="3">
        <v>1168000</v>
      </c>
      <c r="E39" s="3">
        <v>16348000</v>
      </c>
      <c r="F39" s="3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5"/>
    </row>
    <row r="40" spans="1:21" x14ac:dyDescent="0.25">
      <c r="A40" s="3">
        <v>2000000</v>
      </c>
      <c r="B40" s="3">
        <v>4350000</v>
      </c>
      <c r="C40" s="3">
        <v>1072000</v>
      </c>
      <c r="D40" s="3">
        <v>800000</v>
      </c>
      <c r="E40" s="3">
        <v>993000</v>
      </c>
      <c r="F40" s="3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5"/>
    </row>
    <row r="41" spans="1:21" x14ac:dyDescent="0.25">
      <c r="A41" s="3">
        <v>1950000</v>
      </c>
      <c r="B41" s="3">
        <v>150000</v>
      </c>
      <c r="C41" s="3">
        <v>300000</v>
      </c>
      <c r="D41" s="3">
        <v>933000</v>
      </c>
      <c r="E41" s="3">
        <v>24953000</v>
      </c>
      <c r="F41" s="3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5"/>
    </row>
    <row r="42" spans="1:21" x14ac:dyDescent="0.25">
      <c r="A42" s="3">
        <v>1500000</v>
      </c>
      <c r="B42" s="3">
        <v>150000</v>
      </c>
      <c r="C42" s="3">
        <v>2628000</v>
      </c>
      <c r="D42" s="3">
        <v>1087000</v>
      </c>
      <c r="E42" s="3">
        <v>933000</v>
      </c>
      <c r="F42" s="3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5"/>
    </row>
    <row r="43" spans="1:21" x14ac:dyDescent="0.25">
      <c r="A43" s="3">
        <v>148000</v>
      </c>
      <c r="B43" s="3">
        <v>630000</v>
      </c>
      <c r="C43" s="3">
        <v>1036000</v>
      </c>
      <c r="D43" s="3">
        <v>1013000</v>
      </c>
      <c r="E43" s="3">
        <v>939000</v>
      </c>
      <c r="F43" s="3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5"/>
    </row>
    <row r="44" spans="1:21" x14ac:dyDescent="0.25">
      <c r="A44" s="3">
        <v>200000</v>
      </c>
      <c r="B44" s="3">
        <v>3430000</v>
      </c>
      <c r="C44" s="3">
        <v>1005000</v>
      </c>
      <c r="D44" s="3">
        <v>2810000</v>
      </c>
      <c r="E44" s="3">
        <v>21000000</v>
      </c>
      <c r="F44" s="3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5"/>
    </row>
    <row r="45" spans="1:21" x14ac:dyDescent="0.25">
      <c r="A45" s="3">
        <v>100000</v>
      </c>
      <c r="B45" s="3">
        <v>2210000</v>
      </c>
      <c r="C45" s="3">
        <v>794000</v>
      </c>
      <c r="D45" s="3">
        <v>1000000</v>
      </c>
      <c r="E45" s="3">
        <v>5610000</v>
      </c>
      <c r="F45" s="7"/>
      <c r="H45" s="2"/>
      <c r="I45" s="2"/>
      <c r="J45" s="2"/>
      <c r="K45" s="2"/>
      <c r="L45" s="2"/>
    </row>
    <row r="46" spans="1:21" x14ac:dyDescent="0.25">
      <c r="A46" s="3">
        <v>200000</v>
      </c>
      <c r="B46" s="3">
        <v>1921000</v>
      </c>
      <c r="C46" s="3">
        <v>17100000</v>
      </c>
      <c r="D46" s="3">
        <v>5700000</v>
      </c>
      <c r="E46" s="3">
        <v>18900000</v>
      </c>
      <c r="F46" s="7"/>
      <c r="H46" s="2"/>
      <c r="I46" s="2"/>
      <c r="J46" s="2"/>
      <c r="K46" s="2"/>
      <c r="L46" s="2"/>
    </row>
    <row r="47" spans="1:21" x14ac:dyDescent="0.25">
      <c r="A47" s="3">
        <v>38335000</v>
      </c>
      <c r="B47" s="3">
        <v>300000</v>
      </c>
      <c r="C47" s="3">
        <v>500000</v>
      </c>
      <c r="D47" s="3">
        <v>988000</v>
      </c>
      <c r="E47" s="3">
        <v>890000</v>
      </c>
      <c r="F47" s="7"/>
      <c r="H47" s="2"/>
      <c r="I47" s="2"/>
      <c r="J47" s="2"/>
      <c r="K47" s="2"/>
      <c r="L47" s="2"/>
    </row>
    <row r="48" spans="1:21" x14ac:dyDescent="0.25">
      <c r="A48" s="3">
        <v>200000</v>
      </c>
      <c r="B48" s="3">
        <v>40000</v>
      </c>
      <c r="C48" s="3">
        <v>610000</v>
      </c>
      <c r="D48" s="3">
        <v>300000</v>
      </c>
      <c r="E48" s="3">
        <v>165000</v>
      </c>
      <c r="F48" s="7"/>
      <c r="H48" s="2"/>
      <c r="I48" s="2"/>
      <c r="J48" s="2"/>
      <c r="K48" s="2"/>
      <c r="L48" s="2"/>
    </row>
    <row r="49" spans="1:12" x14ac:dyDescent="0.25">
      <c r="A49" s="4">
        <f>SUM(A30:A48)</f>
        <v>60519000</v>
      </c>
      <c r="B49" s="3">
        <v>800000</v>
      </c>
      <c r="C49" s="3">
        <v>870000</v>
      </c>
      <c r="D49" s="3">
        <v>17400000</v>
      </c>
      <c r="E49" s="3">
        <v>763000</v>
      </c>
      <c r="F49" s="7"/>
      <c r="H49" s="2"/>
      <c r="I49" s="2"/>
      <c r="J49" s="2"/>
      <c r="K49" s="2"/>
      <c r="L49" s="2"/>
    </row>
    <row r="50" spans="1:12" x14ac:dyDescent="0.25">
      <c r="A50" s="7"/>
      <c r="B50" s="3">
        <v>2934000</v>
      </c>
      <c r="C50" s="3">
        <v>100000</v>
      </c>
      <c r="D50" s="3">
        <v>176000</v>
      </c>
      <c r="E50" s="3">
        <v>92000</v>
      </c>
      <c r="F50" s="7"/>
      <c r="H50" s="2"/>
      <c r="I50" s="2"/>
      <c r="J50" s="2"/>
      <c r="K50" s="2"/>
      <c r="L50" s="2"/>
    </row>
    <row r="51" spans="1:12" x14ac:dyDescent="0.25">
      <c r="A51" s="7"/>
      <c r="B51" s="3">
        <v>100000</v>
      </c>
      <c r="C51" s="3">
        <v>200000</v>
      </c>
      <c r="D51" s="3">
        <v>645000</v>
      </c>
      <c r="E51" s="3">
        <v>974900</v>
      </c>
      <c r="F51" s="7"/>
      <c r="H51" s="2"/>
      <c r="I51" s="2"/>
      <c r="J51" s="2"/>
      <c r="K51" s="2"/>
      <c r="L51" s="2"/>
    </row>
    <row r="52" spans="1:12" x14ac:dyDescent="0.25">
      <c r="A52" s="3"/>
      <c r="B52" s="3">
        <v>1041000</v>
      </c>
      <c r="C52" s="3">
        <v>400000</v>
      </c>
      <c r="D52" s="3">
        <v>300000</v>
      </c>
      <c r="E52" s="3">
        <v>1200000</v>
      </c>
      <c r="F52" s="7"/>
      <c r="H52" s="2"/>
      <c r="I52" s="2"/>
      <c r="J52" s="2"/>
      <c r="K52" s="2"/>
      <c r="L52" s="2"/>
    </row>
    <row r="53" spans="1:12" x14ac:dyDescent="0.25">
      <c r="A53" s="3"/>
      <c r="B53" s="3">
        <v>300000</v>
      </c>
      <c r="C53" s="3">
        <v>400000</v>
      </c>
      <c r="D53" s="3">
        <v>804000</v>
      </c>
      <c r="E53" s="3">
        <v>2335000</v>
      </c>
      <c r="F53" s="7"/>
      <c r="H53" s="2"/>
      <c r="I53" s="2"/>
      <c r="J53" s="2"/>
      <c r="K53" s="2"/>
      <c r="L53" s="2"/>
    </row>
    <row r="54" spans="1:12" x14ac:dyDescent="0.25">
      <c r="A54" s="3"/>
      <c r="B54" s="3">
        <v>60000</v>
      </c>
      <c r="C54" s="3">
        <v>150000</v>
      </c>
      <c r="D54" s="3">
        <v>800000</v>
      </c>
      <c r="E54" s="3">
        <v>1750000</v>
      </c>
      <c r="F54" s="7"/>
      <c r="H54" s="2"/>
      <c r="I54" s="2"/>
      <c r="J54" s="2"/>
      <c r="K54" s="2"/>
      <c r="L54" s="2"/>
    </row>
    <row r="55" spans="1:12" x14ac:dyDescent="0.25">
      <c r="A55" s="3"/>
      <c r="B55" s="3">
        <v>1350000</v>
      </c>
      <c r="C55" s="3">
        <v>800000</v>
      </c>
      <c r="D55" s="3">
        <v>982000</v>
      </c>
      <c r="E55" s="3">
        <v>180000</v>
      </c>
      <c r="F55" s="7"/>
      <c r="H55" s="2"/>
      <c r="I55" s="2"/>
      <c r="J55" s="2"/>
      <c r="K55" s="2"/>
      <c r="L55" s="2"/>
    </row>
    <row r="56" spans="1:12" x14ac:dyDescent="0.25">
      <c r="A56" s="3"/>
      <c r="B56" s="3">
        <v>1042000</v>
      </c>
      <c r="C56" s="3">
        <v>150000</v>
      </c>
      <c r="D56" s="3">
        <v>150000</v>
      </c>
      <c r="E56" s="3">
        <v>1264800</v>
      </c>
      <c r="F56" s="7"/>
      <c r="H56" s="2"/>
      <c r="I56" s="2"/>
      <c r="J56" s="2"/>
      <c r="K56" s="2"/>
      <c r="L56" s="2"/>
    </row>
    <row r="57" spans="1:12" x14ac:dyDescent="0.25">
      <c r="A57" s="3"/>
      <c r="B57" s="3">
        <v>971000</v>
      </c>
      <c r="C57" s="3">
        <v>350000</v>
      </c>
      <c r="D57" s="3">
        <v>2700000</v>
      </c>
      <c r="E57" s="3">
        <v>2365000</v>
      </c>
      <c r="F57" s="7"/>
      <c r="H57" s="2"/>
      <c r="I57" s="2"/>
      <c r="J57" s="2"/>
      <c r="K57" s="2"/>
      <c r="L57" s="2"/>
    </row>
    <row r="58" spans="1:12" x14ac:dyDescent="0.25">
      <c r="A58" s="3"/>
      <c r="B58" s="3">
        <v>858000</v>
      </c>
      <c r="C58" s="3">
        <v>953000</v>
      </c>
      <c r="D58" s="3">
        <v>625000</v>
      </c>
      <c r="E58" s="3">
        <v>800000</v>
      </c>
      <c r="F58" s="7"/>
      <c r="H58" s="2"/>
      <c r="I58" s="2"/>
      <c r="J58" s="2"/>
      <c r="K58" s="2"/>
      <c r="L58" s="2"/>
    </row>
    <row r="59" spans="1:12" x14ac:dyDescent="0.25">
      <c r="A59" s="3"/>
      <c r="B59" s="3">
        <v>200000</v>
      </c>
      <c r="C59" s="3">
        <v>200000</v>
      </c>
      <c r="D59" s="3">
        <v>1207000</v>
      </c>
      <c r="E59" s="3">
        <v>15647300</v>
      </c>
      <c r="F59" s="7"/>
      <c r="H59" s="2"/>
      <c r="I59" s="2"/>
      <c r="J59" s="2"/>
      <c r="K59" s="2"/>
      <c r="L59" s="2"/>
    </row>
    <row r="60" spans="1:12" x14ac:dyDescent="0.25">
      <c r="A60" s="3"/>
      <c r="B60" s="3">
        <v>200000</v>
      </c>
      <c r="C60" s="3">
        <v>200000</v>
      </c>
      <c r="D60" s="3">
        <v>9395000</v>
      </c>
      <c r="E60" s="3">
        <v>320000</v>
      </c>
      <c r="F60" s="7"/>
      <c r="H60" s="2"/>
      <c r="I60" s="2"/>
      <c r="J60" s="2"/>
      <c r="K60" s="2"/>
      <c r="L60" s="2"/>
    </row>
    <row r="61" spans="1:12" x14ac:dyDescent="0.25">
      <c r="A61" s="3"/>
      <c r="B61" s="3">
        <v>792000</v>
      </c>
      <c r="C61" s="3">
        <v>1400000</v>
      </c>
      <c r="D61" s="3">
        <v>1501000</v>
      </c>
      <c r="E61" s="3">
        <v>850000</v>
      </c>
      <c r="F61" s="7"/>
      <c r="H61" s="2"/>
      <c r="I61" s="2"/>
      <c r="J61" s="2"/>
      <c r="K61" s="2"/>
      <c r="L61" s="2"/>
    </row>
    <row r="62" spans="1:12" x14ac:dyDescent="0.25">
      <c r="A62" s="3"/>
      <c r="B62" s="3">
        <v>3568000</v>
      </c>
      <c r="C62" s="3">
        <v>98346000</v>
      </c>
      <c r="D62" s="3">
        <v>17400000</v>
      </c>
      <c r="E62" s="3">
        <v>612000</v>
      </c>
      <c r="F62" s="7"/>
      <c r="H62" s="2"/>
      <c r="I62" s="2"/>
      <c r="J62" s="2"/>
      <c r="K62" s="2"/>
      <c r="L62" s="2"/>
    </row>
    <row r="63" spans="1:12" x14ac:dyDescent="0.25">
      <c r="A63" s="3"/>
      <c r="B63" s="3">
        <v>1300000</v>
      </c>
      <c r="C63" s="3">
        <v>84028000</v>
      </c>
      <c r="D63" s="4">
        <f>SUM(D30:D62)</f>
        <v>77880000</v>
      </c>
      <c r="E63" s="4">
        <f>SUM(E30:E62)</f>
        <v>140389000</v>
      </c>
      <c r="F63" s="7"/>
      <c r="H63" s="2"/>
      <c r="I63" s="2"/>
      <c r="J63" s="2"/>
      <c r="K63" s="2"/>
      <c r="L63" s="2"/>
    </row>
    <row r="64" spans="1:12" x14ac:dyDescent="0.25">
      <c r="A64" s="3"/>
      <c r="B64" s="3">
        <v>900000</v>
      </c>
      <c r="C64" s="3">
        <v>600000</v>
      </c>
      <c r="D64" s="3"/>
      <c r="E64" s="3"/>
      <c r="F64" s="7"/>
      <c r="H64" s="2"/>
      <c r="I64" s="2"/>
      <c r="J64" s="2"/>
      <c r="K64" s="2"/>
      <c r="L64" s="2"/>
    </row>
    <row r="65" spans="1:12" x14ac:dyDescent="0.25">
      <c r="A65" s="3"/>
      <c r="B65" s="3">
        <v>16100000</v>
      </c>
      <c r="C65" s="3">
        <v>1032000</v>
      </c>
      <c r="D65" s="3"/>
      <c r="E65" s="3"/>
      <c r="F65" s="7"/>
      <c r="H65" s="2"/>
      <c r="I65" s="2"/>
      <c r="J65" s="2"/>
      <c r="K65" s="2"/>
      <c r="L65" s="2"/>
    </row>
    <row r="66" spans="1:12" x14ac:dyDescent="0.25">
      <c r="A66" s="3"/>
      <c r="B66" s="3">
        <v>76000</v>
      </c>
      <c r="C66" s="3">
        <v>163000</v>
      </c>
      <c r="D66" s="3"/>
      <c r="E66" s="3"/>
      <c r="F66" s="7"/>
      <c r="H66" s="2"/>
      <c r="I66" s="2"/>
      <c r="J66" s="2"/>
      <c r="K66" s="2"/>
      <c r="L66" s="2"/>
    </row>
    <row r="67" spans="1:12" x14ac:dyDescent="0.25">
      <c r="A67" s="3"/>
      <c r="B67" s="3">
        <v>400000</v>
      </c>
      <c r="C67" s="3">
        <v>110000</v>
      </c>
      <c r="D67" s="3"/>
      <c r="E67" s="3"/>
      <c r="F67" s="7"/>
      <c r="H67" s="2"/>
      <c r="I67" s="2"/>
      <c r="J67" s="2"/>
      <c r="K67" s="2"/>
      <c r="L67" s="2"/>
    </row>
    <row r="68" spans="1:12" x14ac:dyDescent="0.25">
      <c r="A68" s="3"/>
      <c r="B68" s="3">
        <v>86000</v>
      </c>
      <c r="C68" s="3">
        <v>215000</v>
      </c>
      <c r="D68" s="3"/>
      <c r="E68" s="3"/>
      <c r="F68" s="7"/>
      <c r="H68" s="2"/>
      <c r="I68" s="2"/>
      <c r="J68" s="2"/>
      <c r="K68" s="2"/>
      <c r="L68" s="2"/>
    </row>
    <row r="69" spans="1:12" x14ac:dyDescent="0.25">
      <c r="A69" s="3"/>
      <c r="B69" s="3">
        <v>180000</v>
      </c>
      <c r="C69" s="3">
        <v>1050000</v>
      </c>
      <c r="D69" s="3"/>
      <c r="E69" s="3"/>
      <c r="F69" s="7"/>
      <c r="H69" s="2"/>
      <c r="I69" s="2"/>
      <c r="J69" s="2"/>
      <c r="K69" s="2"/>
      <c r="L69" s="2"/>
    </row>
    <row r="70" spans="1:12" x14ac:dyDescent="0.25">
      <c r="A70" s="3"/>
      <c r="B70" s="3">
        <v>360000</v>
      </c>
      <c r="C70" s="3">
        <v>6192000</v>
      </c>
      <c r="D70" s="3"/>
      <c r="E70" s="3"/>
      <c r="F70" s="7"/>
      <c r="H70" s="2"/>
      <c r="I70" s="2"/>
      <c r="J70" s="2"/>
      <c r="K70" s="2"/>
      <c r="L70" s="2"/>
    </row>
    <row r="71" spans="1:12" x14ac:dyDescent="0.25">
      <c r="A71" s="3"/>
      <c r="B71" s="3">
        <v>260000</v>
      </c>
      <c r="C71" s="3">
        <v>850000</v>
      </c>
      <c r="D71" s="3"/>
      <c r="E71" s="3"/>
      <c r="F71" s="7"/>
      <c r="H71" s="2"/>
      <c r="I71" s="2"/>
      <c r="J71" s="2"/>
      <c r="K71" s="2"/>
      <c r="L71" s="2"/>
    </row>
    <row r="72" spans="1:12" x14ac:dyDescent="0.25">
      <c r="A72" s="3"/>
      <c r="B72" s="3">
        <v>50000</v>
      </c>
      <c r="C72" s="3">
        <v>1500000</v>
      </c>
      <c r="D72" s="3"/>
      <c r="E72" s="3"/>
      <c r="F72" s="7"/>
      <c r="H72" s="2"/>
      <c r="I72" s="2"/>
      <c r="J72" s="2"/>
      <c r="K72" s="2"/>
      <c r="L72" s="2"/>
    </row>
    <row r="73" spans="1:12" x14ac:dyDescent="0.25">
      <c r="A73" s="3"/>
      <c r="B73" s="3">
        <v>200000</v>
      </c>
      <c r="C73" s="3">
        <v>17100000</v>
      </c>
      <c r="D73" s="3"/>
      <c r="E73" s="3"/>
      <c r="F73" s="7"/>
      <c r="H73" s="2"/>
      <c r="I73" s="2"/>
      <c r="J73" s="2"/>
      <c r="K73" s="2"/>
      <c r="L73" s="2"/>
    </row>
    <row r="74" spans="1:12" x14ac:dyDescent="0.25">
      <c r="A74" s="3"/>
      <c r="B74" s="3">
        <v>148000</v>
      </c>
      <c r="C74" s="4">
        <f>SUM(C30:C73)</f>
        <v>437512000</v>
      </c>
      <c r="D74" s="3"/>
      <c r="E74" s="3"/>
      <c r="F74" s="7"/>
      <c r="H74" s="2"/>
      <c r="I74" s="2"/>
      <c r="J74" s="2"/>
      <c r="K74" s="2"/>
      <c r="L74" s="2"/>
    </row>
    <row r="75" spans="1:12" x14ac:dyDescent="0.25">
      <c r="A75" s="3"/>
      <c r="B75" s="3">
        <v>40000</v>
      </c>
      <c r="C75" s="3"/>
      <c r="D75" s="3"/>
      <c r="E75" s="3"/>
      <c r="F75" s="7"/>
      <c r="H75" s="2"/>
      <c r="I75" s="2"/>
      <c r="J75" s="2"/>
      <c r="K75" s="2"/>
      <c r="L75" s="2"/>
    </row>
    <row r="76" spans="1:12" x14ac:dyDescent="0.25">
      <c r="A76" s="3"/>
      <c r="B76" s="3">
        <v>100000</v>
      </c>
      <c r="C76" s="3"/>
      <c r="D76" s="3"/>
      <c r="E76" s="3"/>
      <c r="F76" s="7"/>
      <c r="H76" s="2"/>
      <c r="I76" s="2"/>
      <c r="J76" s="2"/>
      <c r="K76" s="2"/>
      <c r="L76" s="2"/>
    </row>
    <row r="77" spans="1:12" x14ac:dyDescent="0.25">
      <c r="A77" s="3"/>
      <c r="B77" s="3">
        <v>150000</v>
      </c>
      <c r="C77" s="3"/>
      <c r="D77" s="3"/>
      <c r="E77" s="3"/>
      <c r="F77" s="7"/>
      <c r="H77" s="2"/>
      <c r="I77" s="2"/>
      <c r="J77" s="2"/>
      <c r="K77" s="2"/>
      <c r="L77" s="2"/>
    </row>
    <row r="78" spans="1:12" x14ac:dyDescent="0.25">
      <c r="A78" s="3"/>
      <c r="B78" s="3">
        <v>150000</v>
      </c>
      <c r="C78" s="3"/>
      <c r="D78" s="3"/>
      <c r="E78" s="3"/>
      <c r="F78" s="7"/>
      <c r="H78" s="2"/>
      <c r="I78" s="2"/>
      <c r="J78" s="2"/>
      <c r="K78" s="2"/>
      <c r="L78" s="2"/>
    </row>
    <row r="79" spans="1:12" x14ac:dyDescent="0.25">
      <c r="A79" s="3"/>
      <c r="B79" s="3">
        <v>886000</v>
      </c>
      <c r="C79" s="3"/>
      <c r="D79" s="3"/>
      <c r="E79" s="3"/>
      <c r="F79" s="7"/>
      <c r="H79" s="2"/>
      <c r="I79" s="2"/>
      <c r="J79" s="2"/>
      <c r="K79" s="2"/>
      <c r="L79" s="2"/>
    </row>
    <row r="80" spans="1:12" x14ac:dyDescent="0.25">
      <c r="A80" s="3"/>
      <c r="B80" s="3">
        <v>100000</v>
      </c>
      <c r="C80" s="3"/>
      <c r="D80" s="3"/>
      <c r="E80" s="3"/>
      <c r="F80" s="7"/>
      <c r="H80" s="2"/>
      <c r="I80" s="2"/>
      <c r="J80" s="2"/>
      <c r="K80" s="2"/>
      <c r="L80" s="2"/>
    </row>
    <row r="81" spans="1:12" x14ac:dyDescent="0.25">
      <c r="A81" s="3"/>
      <c r="B81" s="3">
        <v>100000</v>
      </c>
      <c r="C81" s="3"/>
      <c r="D81" s="3"/>
      <c r="E81" s="3"/>
      <c r="F81" s="7"/>
      <c r="H81" s="2"/>
      <c r="I81" s="2"/>
      <c r="J81" s="2"/>
      <c r="K81" s="2"/>
      <c r="L81" s="2"/>
    </row>
    <row r="82" spans="1:12" x14ac:dyDescent="0.25">
      <c r="A82" s="3"/>
      <c r="B82" s="3">
        <v>5000000</v>
      </c>
      <c r="C82" s="3"/>
      <c r="D82" s="3"/>
      <c r="E82" s="3"/>
      <c r="F82" s="7"/>
      <c r="H82" s="2"/>
      <c r="I82" s="2"/>
      <c r="J82" s="2"/>
      <c r="K82" s="2"/>
      <c r="L82" s="2"/>
    </row>
    <row r="83" spans="1:12" x14ac:dyDescent="0.25">
      <c r="A83" s="3"/>
      <c r="B83" s="3">
        <v>940000</v>
      </c>
      <c r="C83" s="3"/>
      <c r="D83" s="3"/>
      <c r="E83" s="3"/>
      <c r="F83" s="7"/>
      <c r="H83" s="2"/>
      <c r="I83" s="2"/>
      <c r="J83" s="2"/>
      <c r="K83" s="2"/>
      <c r="L83" s="2"/>
    </row>
    <row r="84" spans="1:12" x14ac:dyDescent="0.25">
      <c r="A84" s="3"/>
      <c r="B84" s="3">
        <v>1050000</v>
      </c>
      <c r="C84" s="3"/>
      <c r="D84" s="3"/>
      <c r="E84" s="3"/>
      <c r="F84" s="7"/>
      <c r="H84" s="2"/>
      <c r="I84" s="2"/>
      <c r="J84" s="2"/>
      <c r="K84" s="2"/>
      <c r="L84" s="2"/>
    </row>
    <row r="85" spans="1:12" x14ac:dyDescent="0.25">
      <c r="A85" s="3"/>
      <c r="B85" s="3">
        <v>1960000</v>
      </c>
      <c r="C85" s="3"/>
      <c r="D85" s="3"/>
      <c r="E85" s="3"/>
      <c r="F85" s="7"/>
      <c r="H85" s="2"/>
      <c r="I85" s="2"/>
      <c r="J85" s="2"/>
      <c r="K85" s="2"/>
      <c r="L85" s="2"/>
    </row>
    <row r="86" spans="1:12" x14ac:dyDescent="0.25">
      <c r="A86" s="3"/>
      <c r="B86" s="3">
        <v>690000</v>
      </c>
      <c r="C86" s="3"/>
      <c r="D86" s="3"/>
      <c r="E86" s="3"/>
      <c r="F86" s="7"/>
      <c r="H86" s="2"/>
      <c r="I86" s="2"/>
      <c r="J86" s="2"/>
      <c r="K86" s="2"/>
      <c r="L86" s="2"/>
    </row>
    <row r="87" spans="1:12" x14ac:dyDescent="0.25">
      <c r="A87" s="3"/>
      <c r="B87" s="3">
        <v>100000</v>
      </c>
      <c r="C87" s="3"/>
      <c r="D87" s="3"/>
      <c r="E87" s="3"/>
      <c r="F87" s="7"/>
      <c r="H87" s="2"/>
      <c r="I87" s="2"/>
      <c r="J87" s="2"/>
      <c r="K87" s="2"/>
      <c r="L87" s="2"/>
    </row>
    <row r="88" spans="1:12" x14ac:dyDescent="0.25">
      <c r="A88" s="3"/>
      <c r="B88" s="3">
        <v>1077000</v>
      </c>
      <c r="C88" s="3"/>
      <c r="D88" s="3"/>
      <c r="E88" s="3"/>
      <c r="F88" s="7"/>
      <c r="H88" s="2"/>
      <c r="I88" s="2"/>
      <c r="J88" s="2"/>
      <c r="K88" s="2"/>
      <c r="L88" s="2"/>
    </row>
    <row r="89" spans="1:12" x14ac:dyDescent="0.25">
      <c r="A89" s="3"/>
      <c r="B89" s="3">
        <v>200000</v>
      </c>
      <c r="C89" s="3"/>
      <c r="D89" s="3"/>
      <c r="E89" s="3"/>
      <c r="F89" s="7"/>
      <c r="H89" s="2"/>
      <c r="I89" s="2"/>
      <c r="J89" s="2"/>
      <c r="K89" s="2"/>
      <c r="L89" s="2"/>
    </row>
    <row r="90" spans="1:12" x14ac:dyDescent="0.25">
      <c r="A90" s="3"/>
      <c r="B90" s="3">
        <v>400000</v>
      </c>
      <c r="C90" s="3"/>
      <c r="D90" s="3"/>
      <c r="E90" s="3"/>
      <c r="F90" s="7"/>
      <c r="H90" s="2"/>
      <c r="I90" s="2"/>
      <c r="J90" s="2"/>
      <c r="K90" s="2"/>
      <c r="L90" s="2"/>
    </row>
    <row r="91" spans="1:12" x14ac:dyDescent="0.25">
      <c r="A91" s="3"/>
      <c r="B91" s="3">
        <v>1000000</v>
      </c>
      <c r="C91" s="3"/>
      <c r="D91" s="3"/>
      <c r="E91" s="3"/>
      <c r="F91" s="7"/>
      <c r="H91" s="2"/>
      <c r="I91" s="2"/>
      <c r="J91" s="2"/>
      <c r="K91" s="2"/>
      <c r="L91" s="2"/>
    </row>
    <row r="92" spans="1:12" x14ac:dyDescent="0.25">
      <c r="A92" s="3"/>
      <c r="B92" s="3">
        <v>1030000</v>
      </c>
      <c r="C92" s="3"/>
      <c r="D92" s="3"/>
      <c r="E92" s="3"/>
      <c r="F92" s="7"/>
      <c r="H92" s="2"/>
      <c r="I92" s="2"/>
      <c r="J92" s="2"/>
      <c r="K92" s="2"/>
      <c r="L92" s="2"/>
    </row>
    <row r="93" spans="1:12" x14ac:dyDescent="0.25">
      <c r="A93" s="3"/>
      <c r="B93" s="3">
        <v>640000</v>
      </c>
      <c r="C93" s="3"/>
      <c r="D93" s="3"/>
      <c r="E93" s="3"/>
      <c r="F93" s="7"/>
      <c r="H93" s="2"/>
      <c r="I93" s="2"/>
      <c r="J93" s="2"/>
      <c r="K93" s="2"/>
      <c r="L93" s="2"/>
    </row>
    <row r="94" spans="1:12" x14ac:dyDescent="0.25">
      <c r="A94" s="3"/>
      <c r="B94" s="3">
        <v>174000</v>
      </c>
      <c r="C94" s="3"/>
      <c r="D94" s="3"/>
      <c r="E94" s="3"/>
      <c r="F94" s="7"/>
      <c r="H94" s="2"/>
      <c r="I94" s="2"/>
      <c r="J94" s="2"/>
      <c r="K94" s="2"/>
      <c r="L94" s="2"/>
    </row>
    <row r="95" spans="1:12" x14ac:dyDescent="0.25">
      <c r="A95" s="3"/>
      <c r="B95" s="3">
        <v>100000</v>
      </c>
      <c r="C95" s="3"/>
      <c r="D95" s="3"/>
      <c r="E95" s="3"/>
      <c r="F95" s="7"/>
      <c r="H95" s="2"/>
      <c r="I95" s="2"/>
      <c r="J95" s="2"/>
      <c r="K95" s="2"/>
      <c r="L95" s="2"/>
    </row>
    <row r="96" spans="1:12" x14ac:dyDescent="0.25">
      <c r="A96" s="3"/>
      <c r="B96" s="3">
        <v>300000</v>
      </c>
      <c r="C96" s="3"/>
      <c r="D96" s="3"/>
      <c r="E96" s="3"/>
      <c r="F96" s="7"/>
      <c r="H96" s="2"/>
      <c r="I96" s="2"/>
      <c r="J96" s="2"/>
      <c r="K96" s="2"/>
      <c r="L96" s="2"/>
    </row>
    <row r="97" spans="1:12" x14ac:dyDescent="0.25">
      <c r="A97" s="3"/>
      <c r="B97" s="3">
        <v>420000</v>
      </c>
      <c r="C97" s="3"/>
      <c r="D97" s="3"/>
      <c r="E97" s="3"/>
      <c r="F97" s="7"/>
      <c r="H97" s="2"/>
      <c r="I97" s="2"/>
      <c r="J97" s="2"/>
      <c r="K97" s="2"/>
      <c r="L97" s="2"/>
    </row>
    <row r="98" spans="1:12" x14ac:dyDescent="0.25">
      <c r="A98" s="3"/>
      <c r="B98" s="3">
        <v>200000</v>
      </c>
      <c r="C98" s="3"/>
      <c r="D98" s="3"/>
      <c r="E98" s="3"/>
      <c r="F98" s="7"/>
      <c r="H98" s="2"/>
      <c r="I98" s="2"/>
      <c r="J98" s="2"/>
      <c r="K98" s="2"/>
      <c r="L98" s="2"/>
    </row>
    <row r="99" spans="1:12" x14ac:dyDescent="0.25">
      <c r="A99" s="3"/>
      <c r="B99" s="3">
        <v>800000</v>
      </c>
      <c r="C99" s="3"/>
      <c r="D99" s="3"/>
      <c r="E99" s="3"/>
      <c r="F99" s="7"/>
      <c r="H99" s="2"/>
      <c r="I99" s="2"/>
      <c r="J99" s="2"/>
      <c r="K99" s="2"/>
      <c r="L99" s="2"/>
    </row>
    <row r="100" spans="1:12" x14ac:dyDescent="0.25">
      <c r="A100" s="3"/>
      <c r="B100" s="3">
        <v>1094000</v>
      </c>
      <c r="C100" s="3"/>
      <c r="D100" s="3"/>
      <c r="E100" s="3"/>
      <c r="F100" s="7"/>
      <c r="H100" s="2"/>
      <c r="I100" s="2"/>
      <c r="J100" s="2"/>
      <c r="K100" s="2"/>
      <c r="L100" s="2"/>
    </row>
    <row r="101" spans="1:12" x14ac:dyDescent="0.25">
      <c r="A101" s="3"/>
      <c r="B101" s="3">
        <v>16200000</v>
      </c>
      <c r="C101" s="3"/>
      <c r="D101" s="3"/>
      <c r="E101" s="3"/>
      <c r="F101" s="7"/>
      <c r="H101" s="2"/>
      <c r="I101" s="2"/>
      <c r="J101" s="2"/>
      <c r="K101" s="2"/>
      <c r="L101" s="2"/>
    </row>
    <row r="102" spans="1:12" x14ac:dyDescent="0.25">
      <c r="A102" s="55">
        <f>SUM(B30:B101)</f>
        <v>106875000</v>
      </c>
      <c r="B102" s="55"/>
      <c r="C102" s="3"/>
      <c r="D102" s="3"/>
      <c r="E102" s="3"/>
      <c r="F102" s="7"/>
      <c r="H102" s="2"/>
      <c r="I102" s="2"/>
      <c r="J102" s="2"/>
      <c r="K102" s="2"/>
      <c r="L102" s="2"/>
    </row>
    <row r="104" spans="1:12" x14ac:dyDescent="0.25">
      <c r="A104" s="8" t="s">
        <v>4</v>
      </c>
      <c r="B104" s="9">
        <f>B15+C24+D26+E19+F18</f>
        <v>834824100</v>
      </c>
      <c r="H104" s="2"/>
      <c r="I104" s="2"/>
      <c r="J104" s="2"/>
      <c r="K104" s="2"/>
      <c r="L104" s="2"/>
    </row>
    <row r="105" spans="1:12" x14ac:dyDescent="0.25">
      <c r="A105" s="8" t="s">
        <v>5</v>
      </c>
      <c r="B105" s="9">
        <f>A49+A102+C74+D63+E63+F35</f>
        <v>828191075</v>
      </c>
      <c r="H105" s="2"/>
      <c r="I105" s="2"/>
      <c r="J105" s="2"/>
      <c r="K105" s="2"/>
      <c r="L105" s="2"/>
    </row>
    <row r="106" spans="1:12" x14ac:dyDescent="0.25">
      <c r="A106" s="8" t="s">
        <v>6</v>
      </c>
      <c r="B106" s="9">
        <f>B104-B105</f>
        <v>6633025</v>
      </c>
      <c r="H106" s="2"/>
      <c r="I106" s="2"/>
      <c r="J106" s="2"/>
      <c r="K106" s="2"/>
      <c r="L106" s="2"/>
    </row>
  </sheetData>
  <mergeCells count="4">
    <mergeCell ref="B1:F1"/>
    <mergeCell ref="A102:B102"/>
    <mergeCell ref="A28:F28"/>
    <mergeCell ref="I1:M1"/>
  </mergeCells>
  <pageMargins left="0.51181102362204722" right="0.51181102362204722" top="0.55118110236220474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"/>
  <sheetViews>
    <sheetView workbookViewId="0">
      <selection activeCell="B108" sqref="B108"/>
    </sheetView>
  </sheetViews>
  <sheetFormatPr defaultRowHeight="15" x14ac:dyDescent="0.25"/>
  <cols>
    <col min="1" max="1" width="12.85546875" style="2" customWidth="1"/>
    <col min="2" max="2" width="14.5703125" style="5" bestFit="1" customWidth="1"/>
    <col min="3" max="3" width="15.140625" style="5" customWidth="1"/>
    <col min="4" max="5" width="14" style="5" bestFit="1" customWidth="1"/>
    <col min="6" max="6" width="12.7109375" style="5" bestFit="1" customWidth="1"/>
    <col min="7" max="7" width="9.140625" style="2"/>
    <col min="8" max="8" width="14.85546875" style="5" customWidth="1"/>
    <col min="9" max="9" width="14" style="5" bestFit="1" customWidth="1"/>
    <col min="10" max="10" width="14.42578125" style="5" customWidth="1"/>
    <col min="11" max="11" width="16" style="5" customWidth="1"/>
    <col min="12" max="12" width="13.7109375" style="5" customWidth="1"/>
    <col min="13" max="13" width="12.85546875" style="2" bestFit="1" customWidth="1"/>
    <col min="14" max="16384" width="9.140625" style="2"/>
  </cols>
  <sheetData>
    <row r="1" spans="1:12" ht="19.5" customHeight="1" x14ac:dyDescent="0.25">
      <c r="B1" s="55" t="s">
        <v>0</v>
      </c>
      <c r="C1" s="55"/>
      <c r="D1" s="55"/>
      <c r="E1" s="55"/>
      <c r="F1" s="55"/>
      <c r="H1" s="2"/>
      <c r="I1" s="2"/>
      <c r="J1" s="2"/>
      <c r="K1" s="2"/>
      <c r="L1" s="2"/>
    </row>
    <row r="2" spans="1:12" x14ac:dyDescent="0.25">
      <c r="B2" s="1">
        <v>2014</v>
      </c>
      <c r="C2" s="1">
        <v>2015</v>
      </c>
      <c r="D2" s="1">
        <v>2016</v>
      </c>
      <c r="E2" s="1">
        <v>2017</v>
      </c>
      <c r="F2" s="1">
        <v>2018</v>
      </c>
      <c r="H2" s="1">
        <v>2014</v>
      </c>
      <c r="I2" s="1">
        <v>2015</v>
      </c>
      <c r="J2" s="1">
        <v>2016</v>
      </c>
      <c r="K2" s="1">
        <v>2017</v>
      </c>
      <c r="L2" s="1">
        <v>2018</v>
      </c>
    </row>
    <row r="3" spans="1:12" x14ac:dyDescent="0.25">
      <c r="B3" s="3">
        <v>8883000</v>
      </c>
      <c r="C3" s="3">
        <v>2779940</v>
      </c>
      <c r="D3" s="3">
        <v>1846000</v>
      </c>
      <c r="E3" s="3">
        <v>3931000</v>
      </c>
      <c r="F3" s="3">
        <v>100000</v>
      </c>
      <c r="H3" s="3">
        <v>8883000</v>
      </c>
      <c r="I3" s="3">
        <v>2779000</v>
      </c>
      <c r="J3" s="3">
        <v>1846000</v>
      </c>
      <c r="K3" s="3">
        <v>3931000</v>
      </c>
      <c r="L3" s="3">
        <v>100000</v>
      </c>
    </row>
    <row r="4" spans="1:12" x14ac:dyDescent="0.25">
      <c r="B4" s="3">
        <v>1734000</v>
      </c>
      <c r="C4" s="3">
        <v>5220000</v>
      </c>
      <c r="D4" s="3">
        <v>270000</v>
      </c>
      <c r="E4" s="3">
        <v>63083000</v>
      </c>
      <c r="F4" s="3">
        <v>60000</v>
      </c>
      <c r="H4" s="3">
        <v>1734000</v>
      </c>
      <c r="I4" s="3">
        <v>5220000</v>
      </c>
      <c r="J4" s="3">
        <v>270000</v>
      </c>
      <c r="K4" s="3">
        <v>63083000</v>
      </c>
      <c r="L4" s="3">
        <v>60000</v>
      </c>
    </row>
    <row r="5" spans="1:12" x14ac:dyDescent="0.25">
      <c r="B5" s="3">
        <v>5278000</v>
      </c>
      <c r="C5" s="3">
        <v>29453000</v>
      </c>
      <c r="D5" s="3">
        <v>1000000</v>
      </c>
      <c r="E5" s="3">
        <v>19050000</v>
      </c>
      <c r="F5" s="3">
        <v>100000</v>
      </c>
      <c r="H5" s="3">
        <v>5278000</v>
      </c>
      <c r="I5" s="3">
        <v>29453000</v>
      </c>
      <c r="J5" s="3">
        <v>1000000</v>
      </c>
      <c r="K5" s="3">
        <v>19050000</v>
      </c>
      <c r="L5" s="3">
        <v>100000</v>
      </c>
    </row>
    <row r="6" spans="1:12" x14ac:dyDescent="0.25">
      <c r="B6" s="3">
        <v>70000</v>
      </c>
      <c r="C6" s="3">
        <v>6630000</v>
      </c>
      <c r="D6" s="3">
        <v>2552000</v>
      </c>
      <c r="E6" s="3">
        <v>3943000</v>
      </c>
      <c r="F6" s="3">
        <v>2721000</v>
      </c>
      <c r="H6" s="3">
        <v>70000</v>
      </c>
      <c r="I6" s="3">
        <v>6630000</v>
      </c>
      <c r="J6" s="3">
        <v>2552000</v>
      </c>
      <c r="K6" s="3">
        <v>3943000</v>
      </c>
      <c r="L6" s="3">
        <v>2721000</v>
      </c>
    </row>
    <row r="7" spans="1:12" x14ac:dyDescent="0.25">
      <c r="B7" s="3">
        <v>800000</v>
      </c>
      <c r="C7" s="3">
        <v>1200000</v>
      </c>
      <c r="D7" s="3">
        <v>7800000</v>
      </c>
      <c r="E7" s="3">
        <v>5275000</v>
      </c>
      <c r="F7" s="3">
        <v>5733000</v>
      </c>
      <c r="H7" s="3">
        <v>800000</v>
      </c>
      <c r="I7" s="3">
        <v>1200000</v>
      </c>
      <c r="J7" s="3">
        <v>7800000</v>
      </c>
      <c r="K7" s="3">
        <v>5275000</v>
      </c>
      <c r="L7" s="3">
        <v>5733000</v>
      </c>
    </row>
    <row r="8" spans="1:12" x14ac:dyDescent="0.25">
      <c r="B8" s="3">
        <v>74000000</v>
      </c>
      <c r="C8" s="3">
        <v>150000</v>
      </c>
      <c r="D8" s="3">
        <v>2400000</v>
      </c>
      <c r="E8" s="3">
        <v>5000000</v>
      </c>
      <c r="F8" s="3">
        <v>18934150</v>
      </c>
      <c r="H8" s="3">
        <v>74000000</v>
      </c>
      <c r="I8" s="3">
        <v>150000</v>
      </c>
      <c r="J8" s="3">
        <v>2400000</v>
      </c>
      <c r="K8" s="3">
        <v>5000000</v>
      </c>
      <c r="L8" s="3">
        <v>18934150</v>
      </c>
    </row>
    <row r="9" spans="1:12" x14ac:dyDescent="0.25">
      <c r="B9" s="3">
        <v>18000000</v>
      </c>
      <c r="C9" s="3">
        <v>22417000</v>
      </c>
      <c r="D9" s="3">
        <v>1600000</v>
      </c>
      <c r="E9" s="3">
        <v>5000000</v>
      </c>
      <c r="F9" s="3">
        <v>833950</v>
      </c>
      <c r="H9" s="3">
        <v>18000000</v>
      </c>
      <c r="I9" s="3">
        <v>22417000</v>
      </c>
      <c r="J9" s="3">
        <v>1600000</v>
      </c>
      <c r="K9" s="3">
        <v>5000000</v>
      </c>
      <c r="L9" s="3">
        <v>833950</v>
      </c>
    </row>
    <row r="10" spans="1:12" x14ac:dyDescent="0.25">
      <c r="B10" s="3">
        <v>5189000</v>
      </c>
      <c r="C10" s="3">
        <v>17258000</v>
      </c>
      <c r="D10" s="3">
        <v>200000</v>
      </c>
      <c r="E10" s="3">
        <v>300000</v>
      </c>
      <c r="F10" s="3">
        <v>17400000</v>
      </c>
      <c r="H10" s="3">
        <v>5189000</v>
      </c>
      <c r="I10" s="3">
        <v>17258000</v>
      </c>
      <c r="J10" s="3">
        <v>200000</v>
      </c>
      <c r="K10" s="3">
        <v>300000</v>
      </c>
      <c r="L10" s="3">
        <v>17400000</v>
      </c>
    </row>
    <row r="11" spans="1:12" x14ac:dyDescent="0.25">
      <c r="B11" s="3">
        <v>4128000</v>
      </c>
      <c r="C11" s="3">
        <v>2076000</v>
      </c>
      <c r="D11" s="3">
        <v>300000</v>
      </c>
      <c r="E11" s="3">
        <v>30000</v>
      </c>
      <c r="F11" s="3">
        <v>170000</v>
      </c>
      <c r="H11" s="3">
        <v>4128000</v>
      </c>
      <c r="I11" s="3">
        <v>2076000</v>
      </c>
      <c r="J11" s="3">
        <v>300000</v>
      </c>
      <c r="K11" s="3">
        <v>30000</v>
      </c>
      <c r="L11" s="3">
        <v>170000</v>
      </c>
    </row>
    <row r="12" spans="1:12" x14ac:dyDescent="0.25">
      <c r="B12" s="3">
        <v>92130000</v>
      </c>
      <c r="C12" s="3">
        <v>100000</v>
      </c>
      <c r="D12" s="3">
        <v>100000</v>
      </c>
      <c r="E12" s="3">
        <v>19156150</v>
      </c>
      <c r="F12" s="3">
        <v>2000000</v>
      </c>
      <c r="H12" s="3">
        <v>92130000</v>
      </c>
      <c r="I12" s="3">
        <v>100000</v>
      </c>
      <c r="J12" s="3">
        <v>100000</v>
      </c>
      <c r="K12" s="3">
        <v>19156000</v>
      </c>
      <c r="L12" s="3">
        <v>2000000</v>
      </c>
    </row>
    <row r="13" spans="1:12" x14ac:dyDescent="0.25">
      <c r="B13" s="3">
        <v>7000000</v>
      </c>
      <c r="C13" s="3">
        <v>2953000</v>
      </c>
      <c r="D13" s="3">
        <v>3642000</v>
      </c>
      <c r="E13" s="3">
        <v>3419650</v>
      </c>
      <c r="F13" s="3">
        <v>100000</v>
      </c>
      <c r="H13" s="3">
        <v>7000000</v>
      </c>
      <c r="I13" s="3">
        <v>2953000</v>
      </c>
      <c r="J13" s="3">
        <v>3642000</v>
      </c>
      <c r="K13" s="3">
        <v>3491000</v>
      </c>
      <c r="L13" s="3">
        <v>100000</v>
      </c>
    </row>
    <row r="14" spans="1:12" x14ac:dyDescent="0.25">
      <c r="B14" s="3">
        <v>200000</v>
      </c>
      <c r="C14" s="3">
        <v>4860000</v>
      </c>
      <c r="D14" s="3">
        <v>5130000</v>
      </c>
      <c r="E14" s="3">
        <v>3956000</v>
      </c>
      <c r="F14" s="3">
        <v>3450000</v>
      </c>
      <c r="H14" s="3">
        <v>200000</v>
      </c>
      <c r="I14" s="3">
        <v>4860000</v>
      </c>
      <c r="J14" s="3">
        <v>5130000</v>
      </c>
      <c r="K14" s="3">
        <v>3956000</v>
      </c>
      <c r="L14" s="3">
        <v>3450000</v>
      </c>
    </row>
    <row r="15" spans="1:12" x14ac:dyDescent="0.25">
      <c r="B15" s="4">
        <f>SUM(B3:B14)</f>
        <v>217412000</v>
      </c>
      <c r="C15" s="3">
        <v>600000</v>
      </c>
      <c r="D15" s="3">
        <v>17471700</v>
      </c>
      <c r="E15" s="3">
        <v>5278000</v>
      </c>
      <c r="F15" s="3">
        <v>3000000</v>
      </c>
      <c r="H15" s="4">
        <f>SUM(H3:H14)</f>
        <v>217412000</v>
      </c>
      <c r="I15" s="3">
        <v>600000</v>
      </c>
      <c r="J15" s="3">
        <v>17471000</v>
      </c>
      <c r="K15" s="3">
        <v>5278000</v>
      </c>
      <c r="L15" s="3">
        <v>3000000</v>
      </c>
    </row>
    <row r="16" spans="1:12" x14ac:dyDescent="0.25">
      <c r="A16" s="10">
        <f>D16+D17</f>
        <v>98346200</v>
      </c>
      <c r="B16" s="3"/>
      <c r="C16" s="3">
        <v>170000</v>
      </c>
      <c r="D16" s="3">
        <v>58239200</v>
      </c>
      <c r="E16" s="3">
        <v>800000</v>
      </c>
      <c r="F16" s="3">
        <v>800000</v>
      </c>
      <c r="H16" s="3"/>
      <c r="I16" s="3">
        <v>170000</v>
      </c>
      <c r="J16" s="3">
        <v>58239000</v>
      </c>
      <c r="K16" s="3">
        <v>800000</v>
      </c>
      <c r="L16" s="3">
        <v>800000</v>
      </c>
    </row>
    <row r="17" spans="1:13" x14ac:dyDescent="0.25">
      <c r="B17" s="3"/>
      <c r="C17" s="3">
        <v>785000</v>
      </c>
      <c r="D17" s="3">
        <v>40107000</v>
      </c>
      <c r="E17" s="3">
        <v>17700000</v>
      </c>
      <c r="F17" s="3">
        <v>200000</v>
      </c>
      <c r="H17" s="3"/>
      <c r="I17" s="3">
        <v>785000</v>
      </c>
      <c r="J17" s="3">
        <v>40107000</v>
      </c>
      <c r="K17" s="3">
        <v>17700000</v>
      </c>
      <c r="L17" s="3">
        <v>200000</v>
      </c>
    </row>
    <row r="18" spans="1:13" x14ac:dyDescent="0.25">
      <c r="B18" s="3"/>
      <c r="C18" s="3">
        <v>13900000</v>
      </c>
      <c r="D18" s="3">
        <v>247000</v>
      </c>
      <c r="E18" s="3">
        <v>2000000</v>
      </c>
      <c r="F18" s="4">
        <f>SUM(F3:F17)</f>
        <v>55602100</v>
      </c>
      <c r="H18" s="3"/>
      <c r="I18" s="3">
        <v>13900000</v>
      </c>
      <c r="J18" s="3">
        <v>247000</v>
      </c>
      <c r="K18" s="3">
        <v>2000000</v>
      </c>
      <c r="L18" s="4">
        <f>SUM(L3:L17)</f>
        <v>55602100</v>
      </c>
    </row>
    <row r="19" spans="1:13" x14ac:dyDescent="0.25">
      <c r="B19" s="3"/>
      <c r="C19" s="3">
        <v>2874000</v>
      </c>
      <c r="D19" s="3">
        <v>170000</v>
      </c>
      <c r="E19" s="4">
        <f>SUM(E3:E18)</f>
        <v>157921800</v>
      </c>
      <c r="F19" s="3"/>
      <c r="H19" s="3"/>
      <c r="I19" s="3">
        <v>2874000</v>
      </c>
      <c r="J19" s="3">
        <v>170000</v>
      </c>
      <c r="K19" s="4">
        <f>SUM(K3:K18)</f>
        <v>157993000</v>
      </c>
      <c r="L19" s="3"/>
    </row>
    <row r="20" spans="1:13" x14ac:dyDescent="0.25">
      <c r="B20" s="3"/>
      <c r="C20" s="3">
        <v>4800000</v>
      </c>
      <c r="D20" s="3">
        <v>4595000</v>
      </c>
      <c r="E20" s="3"/>
      <c r="F20" s="3"/>
      <c r="H20" s="3"/>
      <c r="I20" s="3">
        <v>4800000</v>
      </c>
      <c r="J20" s="3">
        <v>4595000</v>
      </c>
      <c r="K20" s="3"/>
      <c r="L20" s="3"/>
    </row>
    <row r="21" spans="1:13" x14ac:dyDescent="0.25">
      <c r="B21" s="3"/>
      <c r="C21" s="3">
        <v>800000</v>
      </c>
      <c r="D21" s="3">
        <v>3249000</v>
      </c>
      <c r="E21" s="3"/>
      <c r="F21" s="3"/>
      <c r="H21" s="3"/>
      <c r="I21" s="3">
        <v>800000</v>
      </c>
      <c r="J21" s="3">
        <v>3249000</v>
      </c>
      <c r="K21" s="3"/>
      <c r="L21" s="3"/>
    </row>
    <row r="22" spans="1:13" x14ac:dyDescent="0.25">
      <c r="B22" s="3"/>
      <c r="C22" s="3">
        <v>6176000</v>
      </c>
      <c r="D22" s="3">
        <v>5130000</v>
      </c>
      <c r="E22" s="3"/>
      <c r="F22" s="3"/>
      <c r="H22" s="3"/>
      <c r="I22" s="3">
        <v>6176000</v>
      </c>
      <c r="J22" s="3">
        <v>5130000</v>
      </c>
      <c r="K22" s="3"/>
      <c r="L22" s="3"/>
    </row>
    <row r="23" spans="1:13" x14ac:dyDescent="0.25">
      <c r="B23" s="3"/>
      <c r="C23" s="3">
        <v>18588000</v>
      </c>
      <c r="D23" s="3">
        <v>800000</v>
      </c>
      <c r="E23" s="3"/>
      <c r="F23" s="3"/>
      <c r="H23" s="3"/>
      <c r="I23" s="3">
        <v>18588000</v>
      </c>
      <c r="J23" s="3">
        <v>800000</v>
      </c>
      <c r="K23" s="3"/>
      <c r="L23" s="3"/>
    </row>
    <row r="24" spans="1:13" x14ac:dyDescent="0.25">
      <c r="B24" s="3"/>
      <c r="C24" s="4">
        <f>SUM(C3:C23)</f>
        <v>143789940</v>
      </c>
      <c r="D24" s="3">
        <v>19152150</v>
      </c>
      <c r="E24" s="3"/>
      <c r="F24" s="3"/>
      <c r="H24" s="3"/>
      <c r="I24" s="4">
        <f>SUM(I3:I23)</f>
        <v>143789000</v>
      </c>
      <c r="J24" s="3">
        <v>19152000</v>
      </c>
      <c r="K24" s="3"/>
      <c r="L24" s="3"/>
    </row>
    <row r="25" spans="1:13" x14ac:dyDescent="0.25">
      <c r="B25" s="3"/>
      <c r="C25" s="3"/>
      <c r="D25" s="3">
        <v>84028400</v>
      </c>
      <c r="E25" s="3"/>
      <c r="F25" s="3"/>
      <c r="H25" s="3"/>
      <c r="I25" s="3"/>
      <c r="J25" s="3">
        <v>84028000</v>
      </c>
      <c r="K25" s="3"/>
      <c r="L25" s="3"/>
    </row>
    <row r="26" spans="1:13" x14ac:dyDescent="0.25">
      <c r="B26" s="3"/>
      <c r="C26" s="3"/>
      <c r="D26" s="4">
        <f>SUM(D3:D25)</f>
        <v>260029450</v>
      </c>
      <c r="E26" s="3"/>
      <c r="F26" s="3"/>
      <c r="H26" s="3"/>
      <c r="I26" s="3"/>
      <c r="J26" s="4">
        <f>SUM(J3:J25)</f>
        <v>260028000</v>
      </c>
      <c r="K26" s="3"/>
      <c r="L26" s="3"/>
    </row>
    <row r="28" spans="1:13" x14ac:dyDescent="0.25">
      <c r="A28" s="56" t="s">
        <v>1</v>
      </c>
      <c r="B28" s="56"/>
      <c r="C28" s="56"/>
      <c r="D28" s="56"/>
      <c r="E28" s="56"/>
      <c r="F28" s="56"/>
      <c r="H28" s="2"/>
      <c r="I28" s="2"/>
      <c r="J28" s="2"/>
      <c r="K28" s="2"/>
      <c r="L28" s="2"/>
    </row>
    <row r="29" spans="1:13" x14ac:dyDescent="0.25">
      <c r="A29" s="4" t="s">
        <v>2</v>
      </c>
      <c r="B29" s="4" t="s">
        <v>3</v>
      </c>
      <c r="C29" s="4" t="s">
        <v>7</v>
      </c>
      <c r="D29" s="4" t="s">
        <v>8</v>
      </c>
      <c r="E29" s="4" t="s">
        <v>9</v>
      </c>
      <c r="F29" s="6" t="s">
        <v>10</v>
      </c>
      <c r="H29" s="4" t="s">
        <v>2</v>
      </c>
      <c r="I29" s="4" t="s">
        <v>3</v>
      </c>
      <c r="J29" s="4" t="s">
        <v>7</v>
      </c>
      <c r="K29" s="4" t="s">
        <v>8</v>
      </c>
      <c r="L29" s="4" t="s">
        <v>9</v>
      </c>
      <c r="M29" s="6" t="s">
        <v>10</v>
      </c>
    </row>
    <row r="30" spans="1:13" x14ac:dyDescent="0.25">
      <c r="A30" s="3">
        <v>8700000</v>
      </c>
      <c r="B30" s="3">
        <v>8700000</v>
      </c>
      <c r="C30" s="3">
        <v>200000</v>
      </c>
      <c r="D30" s="3">
        <v>1159841</v>
      </c>
      <c r="E30" s="3">
        <v>8000000</v>
      </c>
      <c r="F30" s="3">
        <v>663000</v>
      </c>
      <c r="H30" s="3">
        <v>8700000</v>
      </c>
      <c r="I30" s="3">
        <v>8700000</v>
      </c>
      <c r="J30" s="3">
        <v>200000</v>
      </c>
      <c r="K30" s="3">
        <v>1192000</v>
      </c>
      <c r="L30" s="3">
        <v>8000000</v>
      </c>
      <c r="M30" s="3">
        <v>663000</v>
      </c>
    </row>
    <row r="31" spans="1:13" x14ac:dyDescent="0.25">
      <c r="A31" s="3">
        <v>847000</v>
      </c>
      <c r="B31" s="3">
        <v>750000</v>
      </c>
      <c r="C31" s="3">
        <v>3650000</v>
      </c>
      <c r="D31" s="3">
        <v>100000</v>
      </c>
      <c r="E31" s="3">
        <v>300000</v>
      </c>
      <c r="F31" s="3">
        <v>1010000</v>
      </c>
      <c r="H31" s="3">
        <v>847000</v>
      </c>
      <c r="I31" s="3">
        <v>750000</v>
      </c>
      <c r="J31" s="3">
        <v>3650000</v>
      </c>
      <c r="K31" s="3">
        <v>100000</v>
      </c>
      <c r="L31" s="3">
        <v>300000</v>
      </c>
      <c r="M31" s="3">
        <v>1010000</v>
      </c>
    </row>
    <row r="32" spans="1:13" x14ac:dyDescent="0.25">
      <c r="A32" s="3">
        <v>500000</v>
      </c>
      <c r="B32" s="3">
        <v>200000</v>
      </c>
      <c r="C32" s="3">
        <v>1279000</v>
      </c>
      <c r="D32" s="3">
        <v>2070000</v>
      </c>
      <c r="E32" s="3">
        <v>1000000</v>
      </c>
      <c r="F32" s="3">
        <v>1238000</v>
      </c>
      <c r="H32" s="3">
        <v>500000</v>
      </c>
      <c r="I32" s="3">
        <v>200000</v>
      </c>
      <c r="J32" s="3">
        <v>1279000</v>
      </c>
      <c r="K32" s="3">
        <v>2070000</v>
      </c>
      <c r="L32" s="3">
        <v>1000000</v>
      </c>
      <c r="M32" s="3">
        <v>1238000</v>
      </c>
    </row>
    <row r="33" spans="1:13" x14ac:dyDescent="0.25">
      <c r="A33" s="3">
        <v>370000</v>
      </c>
      <c r="B33" s="3">
        <v>1154000</v>
      </c>
      <c r="C33" s="3">
        <v>7464000</v>
      </c>
      <c r="D33" s="3">
        <v>700000</v>
      </c>
      <c r="E33" s="3">
        <v>824325</v>
      </c>
      <c r="F33" s="3">
        <v>1049075</v>
      </c>
      <c r="H33" s="3">
        <v>370000</v>
      </c>
      <c r="I33" s="3">
        <v>1154000</v>
      </c>
      <c r="J33" s="3">
        <v>7464000</v>
      </c>
      <c r="K33" s="3">
        <v>700000</v>
      </c>
      <c r="L33" s="3">
        <v>836000</v>
      </c>
      <c r="M33" s="3">
        <v>1049075</v>
      </c>
    </row>
    <row r="34" spans="1:13" x14ac:dyDescent="0.25">
      <c r="A34" s="3">
        <v>900000</v>
      </c>
      <c r="B34" s="3">
        <v>200000</v>
      </c>
      <c r="C34" s="3">
        <v>1175000</v>
      </c>
      <c r="D34" s="3">
        <v>300000</v>
      </c>
      <c r="E34" s="3">
        <v>2250000</v>
      </c>
      <c r="F34" s="3">
        <v>1056000</v>
      </c>
      <c r="H34" s="3">
        <v>900000</v>
      </c>
      <c r="I34" s="3">
        <v>200000</v>
      </c>
      <c r="J34" s="3">
        <v>1175000</v>
      </c>
      <c r="K34" s="3">
        <v>300000</v>
      </c>
      <c r="L34" s="3">
        <v>2250000</v>
      </c>
      <c r="M34" s="3">
        <v>1056000</v>
      </c>
    </row>
    <row r="35" spans="1:13" x14ac:dyDescent="0.25">
      <c r="A35" s="3">
        <v>837000</v>
      </c>
      <c r="B35" s="3">
        <v>421000</v>
      </c>
      <c r="C35" s="3">
        <v>180000000</v>
      </c>
      <c r="D35" s="3">
        <v>1312402</v>
      </c>
      <c r="E35" s="3">
        <v>3310000</v>
      </c>
      <c r="F35" s="4">
        <f>SUM(F30:F34)</f>
        <v>5016075</v>
      </c>
      <c r="H35" s="3">
        <v>837000</v>
      </c>
      <c r="I35" s="3">
        <v>421000</v>
      </c>
      <c r="J35" s="3">
        <v>180000000</v>
      </c>
      <c r="K35" s="3">
        <v>1355000</v>
      </c>
      <c r="L35" s="3">
        <v>3310000</v>
      </c>
      <c r="M35" s="4">
        <f>SUM(M30:M34)</f>
        <v>5016075</v>
      </c>
    </row>
    <row r="36" spans="1:13" x14ac:dyDescent="0.25">
      <c r="A36" s="3">
        <v>909000</v>
      </c>
      <c r="B36" s="3">
        <v>2242000</v>
      </c>
      <c r="C36" s="3">
        <v>985222</v>
      </c>
      <c r="D36" s="3">
        <v>500000</v>
      </c>
      <c r="E36" s="3">
        <v>1167000</v>
      </c>
      <c r="F36" s="3"/>
      <c r="H36" s="3">
        <v>909000</v>
      </c>
      <c r="I36" s="3">
        <v>2242000</v>
      </c>
      <c r="J36" s="3">
        <v>980000</v>
      </c>
      <c r="K36" s="3">
        <v>500000</v>
      </c>
      <c r="L36" s="3">
        <v>1167000</v>
      </c>
      <c r="M36" s="3"/>
    </row>
    <row r="37" spans="1:13" x14ac:dyDescent="0.25">
      <c r="A37" s="3">
        <v>842000</v>
      </c>
      <c r="B37" s="3">
        <v>2875000</v>
      </c>
      <c r="C37" s="3">
        <v>100000</v>
      </c>
      <c r="D37" s="3">
        <v>977869</v>
      </c>
      <c r="E37" s="3">
        <v>1208493</v>
      </c>
      <c r="F37" s="3"/>
      <c r="H37" s="3">
        <v>842000</v>
      </c>
      <c r="I37" s="3">
        <v>2875000</v>
      </c>
      <c r="J37" s="3">
        <v>100000</v>
      </c>
      <c r="K37" s="3">
        <v>1279000</v>
      </c>
      <c r="L37" s="3">
        <v>1216000</v>
      </c>
      <c r="M37" s="3"/>
    </row>
    <row r="38" spans="1:13" x14ac:dyDescent="0.25">
      <c r="A38" s="3">
        <v>1002000</v>
      </c>
      <c r="B38" s="3">
        <v>2925000</v>
      </c>
      <c r="C38" s="3">
        <v>100000</v>
      </c>
      <c r="D38" s="3">
        <v>500000</v>
      </c>
      <c r="E38" s="3">
        <v>2333975</v>
      </c>
      <c r="F38" s="3"/>
      <c r="H38" s="3">
        <v>1002000</v>
      </c>
      <c r="I38" s="3">
        <v>2925000</v>
      </c>
      <c r="J38" s="3">
        <v>100000</v>
      </c>
      <c r="K38" s="3">
        <v>500000</v>
      </c>
      <c r="L38" s="3">
        <v>2425000</v>
      </c>
      <c r="M38" s="3"/>
    </row>
    <row r="39" spans="1:13" x14ac:dyDescent="0.25">
      <c r="A39" s="3">
        <v>979000</v>
      </c>
      <c r="B39" s="3">
        <v>5050000</v>
      </c>
      <c r="C39" s="3">
        <v>160000</v>
      </c>
      <c r="D39" s="3">
        <v>1180060</v>
      </c>
      <c r="E39" s="3">
        <v>16348000</v>
      </c>
      <c r="F39" s="3"/>
      <c r="H39" s="3">
        <v>979000</v>
      </c>
      <c r="I39" s="3">
        <v>5050000</v>
      </c>
      <c r="J39" s="3">
        <v>160000</v>
      </c>
      <c r="K39" s="3">
        <v>1168000</v>
      </c>
      <c r="L39" s="3">
        <v>16348000</v>
      </c>
      <c r="M39" s="3"/>
    </row>
    <row r="40" spans="1:13" x14ac:dyDescent="0.25">
      <c r="A40" s="3">
        <v>2000000</v>
      </c>
      <c r="B40" s="3">
        <v>4350000</v>
      </c>
      <c r="C40" s="3">
        <v>1072000</v>
      </c>
      <c r="D40" s="3">
        <v>800000</v>
      </c>
      <c r="E40" s="3">
        <v>729730</v>
      </c>
      <c r="F40" s="3"/>
      <c r="H40" s="3">
        <v>2000000</v>
      </c>
      <c r="I40" s="3">
        <v>4350000</v>
      </c>
      <c r="J40" s="3">
        <v>1072000</v>
      </c>
      <c r="K40" s="3">
        <v>800000</v>
      </c>
      <c r="L40" s="3">
        <v>993000</v>
      </c>
      <c r="M40" s="3"/>
    </row>
    <row r="41" spans="1:13" x14ac:dyDescent="0.25">
      <c r="A41" s="3">
        <v>1950000</v>
      </c>
      <c r="B41" s="3">
        <v>150000</v>
      </c>
      <c r="C41" s="3">
        <v>300000</v>
      </c>
      <c r="D41" s="3">
        <v>920888</v>
      </c>
      <c r="E41" s="3">
        <v>24953000</v>
      </c>
      <c r="F41" s="3"/>
      <c r="H41" s="3">
        <v>1950000</v>
      </c>
      <c r="I41" s="3">
        <v>150000</v>
      </c>
      <c r="J41" s="3">
        <v>300000</v>
      </c>
      <c r="K41" s="3">
        <v>933000</v>
      </c>
      <c r="L41" s="3">
        <v>24953000</v>
      </c>
      <c r="M41" s="3"/>
    </row>
    <row r="42" spans="1:13" x14ac:dyDescent="0.25">
      <c r="A42" s="3">
        <v>1500000</v>
      </c>
      <c r="B42" s="3">
        <v>150000</v>
      </c>
      <c r="C42" s="3">
        <v>2628000</v>
      </c>
      <c r="D42" s="3">
        <v>1078965</v>
      </c>
      <c r="E42" s="3">
        <v>993000</v>
      </c>
      <c r="F42" s="3"/>
      <c r="H42" s="3">
        <v>1500000</v>
      </c>
      <c r="I42" s="3">
        <v>150000</v>
      </c>
      <c r="J42" s="3">
        <v>2628000</v>
      </c>
      <c r="K42" s="3">
        <v>1087000</v>
      </c>
      <c r="L42" s="3">
        <v>933000</v>
      </c>
      <c r="M42" s="3"/>
    </row>
    <row r="43" spans="1:13" x14ac:dyDescent="0.25">
      <c r="A43" s="3">
        <v>148000</v>
      </c>
      <c r="B43" s="3">
        <v>630000</v>
      </c>
      <c r="C43" s="3">
        <v>1036000</v>
      </c>
      <c r="D43" s="3">
        <v>1013000</v>
      </c>
      <c r="E43" s="3">
        <v>939000</v>
      </c>
      <c r="F43" s="3"/>
      <c r="H43" s="3">
        <v>148000</v>
      </c>
      <c r="I43" s="3">
        <v>630000</v>
      </c>
      <c r="J43" s="3">
        <v>1036000</v>
      </c>
      <c r="K43" s="3">
        <v>1013000</v>
      </c>
      <c r="L43" s="3">
        <v>939000</v>
      </c>
      <c r="M43" s="3"/>
    </row>
    <row r="44" spans="1:13" x14ac:dyDescent="0.25">
      <c r="A44" s="3">
        <v>200000</v>
      </c>
      <c r="B44" s="3">
        <v>3430000</v>
      </c>
      <c r="C44" s="3">
        <v>1005000</v>
      </c>
      <c r="D44" s="3">
        <v>2810000</v>
      </c>
      <c r="E44" s="3">
        <v>21000000</v>
      </c>
      <c r="F44" s="3"/>
      <c r="H44" s="3">
        <v>200000</v>
      </c>
      <c r="I44" s="3">
        <v>3430000</v>
      </c>
      <c r="J44" s="3">
        <v>1005000</v>
      </c>
      <c r="K44" s="3">
        <v>2810000</v>
      </c>
      <c r="L44" s="3">
        <v>21000000</v>
      </c>
      <c r="M44" s="3"/>
    </row>
    <row r="45" spans="1:13" x14ac:dyDescent="0.25">
      <c r="A45" s="3">
        <v>100000</v>
      </c>
      <c r="B45" s="3">
        <v>2210000</v>
      </c>
      <c r="C45" s="3">
        <v>783031</v>
      </c>
      <c r="D45" s="3">
        <v>1000000</v>
      </c>
      <c r="E45" s="3">
        <v>5610000</v>
      </c>
      <c r="F45" s="7"/>
      <c r="H45" s="3">
        <v>100000</v>
      </c>
      <c r="I45" s="3">
        <v>2210000</v>
      </c>
      <c r="J45" s="3">
        <v>794000</v>
      </c>
      <c r="K45" s="3">
        <v>1000000</v>
      </c>
      <c r="L45" s="3">
        <v>5610000</v>
      </c>
      <c r="M45" s="7"/>
    </row>
    <row r="46" spans="1:13" x14ac:dyDescent="0.25">
      <c r="A46" s="3">
        <v>200000</v>
      </c>
      <c r="B46" s="3">
        <v>1921000</v>
      </c>
      <c r="C46" s="3">
        <v>17100000</v>
      </c>
      <c r="D46" s="3">
        <v>5700000</v>
      </c>
      <c r="E46" s="3">
        <v>18900000</v>
      </c>
      <c r="F46" s="7"/>
      <c r="H46" s="3">
        <v>200000</v>
      </c>
      <c r="I46" s="3">
        <v>1921000</v>
      </c>
      <c r="J46" s="3">
        <v>17100000</v>
      </c>
      <c r="K46" s="3">
        <v>5700000</v>
      </c>
      <c r="L46" s="3">
        <v>18900000</v>
      </c>
      <c r="M46" s="7"/>
    </row>
    <row r="47" spans="1:13" x14ac:dyDescent="0.25">
      <c r="A47" s="3">
        <v>38335000</v>
      </c>
      <c r="B47" s="3">
        <v>300000</v>
      </c>
      <c r="C47" s="3">
        <v>500000</v>
      </c>
      <c r="D47" s="3">
        <v>902508</v>
      </c>
      <c r="E47" s="3">
        <v>890000</v>
      </c>
      <c r="F47" s="7"/>
      <c r="H47" s="3">
        <v>38335000</v>
      </c>
      <c r="I47" s="3">
        <v>300000</v>
      </c>
      <c r="J47" s="3">
        <v>500000</v>
      </c>
      <c r="K47" s="3">
        <v>988000</v>
      </c>
      <c r="L47" s="3">
        <v>890000</v>
      </c>
      <c r="M47" s="7"/>
    </row>
    <row r="48" spans="1:13" x14ac:dyDescent="0.25">
      <c r="A48" s="3">
        <v>200000</v>
      </c>
      <c r="B48" s="3">
        <v>40000</v>
      </c>
      <c r="C48" s="3">
        <v>599218</v>
      </c>
      <c r="D48" s="3">
        <v>300000</v>
      </c>
      <c r="E48" s="3">
        <v>165000</v>
      </c>
      <c r="F48" s="7"/>
      <c r="H48" s="3">
        <v>200000</v>
      </c>
      <c r="I48" s="3">
        <v>40000</v>
      </c>
      <c r="J48" s="3">
        <v>610000</v>
      </c>
      <c r="K48" s="3">
        <v>300000</v>
      </c>
      <c r="L48" s="3">
        <v>165000</v>
      </c>
      <c r="M48" s="7"/>
    </row>
    <row r="49" spans="1:13" x14ac:dyDescent="0.25">
      <c r="A49" s="4">
        <f>SUM(A30:A48)</f>
        <v>60519000</v>
      </c>
      <c r="B49" s="3">
        <v>800000</v>
      </c>
      <c r="C49" s="3">
        <v>874936</v>
      </c>
      <c r="D49" s="3">
        <v>17400000</v>
      </c>
      <c r="E49" s="3">
        <v>763000</v>
      </c>
      <c r="F49" s="7"/>
      <c r="H49" s="4">
        <f>SUM(H30:H48)</f>
        <v>60519000</v>
      </c>
      <c r="I49" s="3">
        <v>800000</v>
      </c>
      <c r="J49" s="3">
        <v>870000</v>
      </c>
      <c r="K49" s="3">
        <v>17400000</v>
      </c>
      <c r="L49" s="3">
        <v>763000</v>
      </c>
      <c r="M49" s="7"/>
    </row>
    <row r="50" spans="1:13" x14ac:dyDescent="0.25">
      <c r="A50" s="7"/>
      <c r="B50" s="3">
        <v>2934000</v>
      </c>
      <c r="C50" s="3">
        <v>100000</v>
      </c>
      <c r="D50" s="3">
        <v>176000</v>
      </c>
      <c r="E50" s="3">
        <v>92000</v>
      </c>
      <c r="F50" s="7"/>
      <c r="H50" s="7"/>
      <c r="I50" s="3">
        <v>2934000</v>
      </c>
      <c r="J50" s="3">
        <v>100000</v>
      </c>
      <c r="K50" s="3">
        <v>176000</v>
      </c>
      <c r="L50" s="3">
        <v>92000</v>
      </c>
      <c r="M50" s="7"/>
    </row>
    <row r="51" spans="1:13" x14ac:dyDescent="0.25">
      <c r="A51" s="7"/>
      <c r="B51" s="3">
        <v>100000</v>
      </c>
      <c r="C51" s="3">
        <v>200000</v>
      </c>
      <c r="D51" s="3">
        <v>645000</v>
      </c>
      <c r="E51" s="3">
        <v>974900</v>
      </c>
      <c r="F51" s="7"/>
      <c r="H51" s="7"/>
      <c r="I51" s="3">
        <v>100000</v>
      </c>
      <c r="J51" s="3">
        <v>200000</v>
      </c>
      <c r="K51" s="3">
        <v>645000</v>
      </c>
      <c r="L51" s="3">
        <v>974900</v>
      </c>
      <c r="M51" s="7"/>
    </row>
    <row r="52" spans="1:13" x14ac:dyDescent="0.25">
      <c r="A52" s="3"/>
      <c r="B52" s="3">
        <v>1041000</v>
      </c>
      <c r="C52" s="3">
        <v>400000</v>
      </c>
      <c r="D52" s="3">
        <v>300000</v>
      </c>
      <c r="E52" s="3">
        <v>1200000</v>
      </c>
      <c r="F52" s="7"/>
      <c r="H52" s="3"/>
      <c r="I52" s="3">
        <v>1041000</v>
      </c>
      <c r="J52" s="3">
        <v>400000</v>
      </c>
      <c r="K52" s="3">
        <v>300000</v>
      </c>
      <c r="L52" s="3">
        <v>1200000</v>
      </c>
      <c r="M52" s="7"/>
    </row>
    <row r="53" spans="1:13" x14ac:dyDescent="0.25">
      <c r="A53" s="3"/>
      <c r="B53" s="3">
        <v>300000</v>
      </c>
      <c r="C53" s="3">
        <v>400000</v>
      </c>
      <c r="D53" s="3">
        <v>792222</v>
      </c>
      <c r="E53" s="3">
        <v>2335000</v>
      </c>
      <c r="F53" s="7"/>
      <c r="H53" s="3"/>
      <c r="I53" s="3">
        <v>300000</v>
      </c>
      <c r="J53" s="3">
        <v>400000</v>
      </c>
      <c r="K53" s="3">
        <v>804000</v>
      </c>
      <c r="L53" s="3">
        <v>2335000</v>
      </c>
      <c r="M53" s="7"/>
    </row>
    <row r="54" spans="1:13" x14ac:dyDescent="0.25">
      <c r="A54" s="3"/>
      <c r="B54" s="3">
        <v>60000</v>
      </c>
      <c r="C54" s="3">
        <v>150000</v>
      </c>
      <c r="D54" s="3">
        <v>800000</v>
      </c>
      <c r="E54" s="3">
        <v>1750000</v>
      </c>
      <c r="F54" s="7"/>
      <c r="H54" s="3"/>
      <c r="I54" s="3">
        <v>60000</v>
      </c>
      <c r="J54" s="3">
        <v>150000</v>
      </c>
      <c r="K54" s="3">
        <v>800000</v>
      </c>
      <c r="L54" s="3">
        <v>1750000</v>
      </c>
      <c r="M54" s="7"/>
    </row>
    <row r="55" spans="1:13" x14ac:dyDescent="0.25">
      <c r="A55" s="3"/>
      <c r="B55" s="3">
        <v>1350000</v>
      </c>
      <c r="C55" s="3">
        <v>800000</v>
      </c>
      <c r="D55" s="3">
        <v>982000</v>
      </c>
      <c r="E55" s="3">
        <v>180000</v>
      </c>
      <c r="F55" s="7"/>
      <c r="H55" s="3"/>
      <c r="I55" s="3">
        <v>1350000</v>
      </c>
      <c r="J55" s="3">
        <v>800000</v>
      </c>
      <c r="K55" s="3">
        <v>982000</v>
      </c>
      <c r="L55" s="3">
        <v>180000</v>
      </c>
      <c r="M55" s="7"/>
    </row>
    <row r="56" spans="1:13" x14ac:dyDescent="0.25">
      <c r="A56" s="3"/>
      <c r="B56" s="3">
        <v>1051337</v>
      </c>
      <c r="C56" s="3">
        <v>150000</v>
      </c>
      <c r="D56" s="3">
        <v>150000</v>
      </c>
      <c r="E56" s="3">
        <v>1264800</v>
      </c>
      <c r="F56" s="7"/>
      <c r="H56" s="3"/>
      <c r="I56" s="3">
        <v>1042000</v>
      </c>
      <c r="J56" s="3">
        <v>150000</v>
      </c>
      <c r="K56" s="3">
        <v>150000</v>
      </c>
      <c r="L56" s="3">
        <v>1264800</v>
      </c>
      <c r="M56" s="7"/>
    </row>
    <row r="57" spans="1:13" x14ac:dyDescent="0.25">
      <c r="A57" s="3"/>
      <c r="B57" s="3">
        <v>968679</v>
      </c>
      <c r="C57" s="3">
        <v>350000</v>
      </c>
      <c r="D57" s="3">
        <v>2700000</v>
      </c>
      <c r="E57" s="3">
        <v>2365000</v>
      </c>
      <c r="F57" s="7"/>
      <c r="H57" s="3"/>
      <c r="I57" s="3">
        <v>971000</v>
      </c>
      <c r="J57" s="3">
        <v>350000</v>
      </c>
      <c r="K57" s="3">
        <v>2700000</v>
      </c>
      <c r="L57" s="3">
        <v>2365000</v>
      </c>
      <c r="M57" s="7"/>
    </row>
    <row r="58" spans="1:13" x14ac:dyDescent="0.25">
      <c r="A58" s="3"/>
      <c r="B58" s="3">
        <v>858000</v>
      </c>
      <c r="C58" s="3">
        <v>953000</v>
      </c>
      <c r="D58" s="3">
        <v>625000</v>
      </c>
      <c r="E58" s="3">
        <v>800000</v>
      </c>
      <c r="F58" s="7"/>
      <c r="H58" s="3"/>
      <c r="I58" s="3">
        <v>858000</v>
      </c>
      <c r="J58" s="3">
        <v>953000</v>
      </c>
      <c r="K58" s="3">
        <v>625000</v>
      </c>
      <c r="L58" s="3">
        <v>800000</v>
      </c>
      <c r="M58" s="7"/>
    </row>
    <row r="59" spans="1:13" x14ac:dyDescent="0.25">
      <c r="A59" s="3"/>
      <c r="B59" s="3">
        <v>200000</v>
      </c>
      <c r="C59" s="3">
        <v>200000</v>
      </c>
      <c r="D59" s="3">
        <v>1244394</v>
      </c>
      <c r="E59" s="3">
        <v>15647300</v>
      </c>
      <c r="F59" s="7"/>
      <c r="H59" s="3"/>
      <c r="I59" s="3">
        <v>200000</v>
      </c>
      <c r="J59" s="3">
        <v>200000</v>
      </c>
      <c r="K59" s="3">
        <v>1207000</v>
      </c>
      <c r="L59" s="3">
        <v>15647300</v>
      </c>
      <c r="M59" s="7"/>
    </row>
    <row r="60" spans="1:13" x14ac:dyDescent="0.25">
      <c r="A60" s="3"/>
      <c r="B60" s="3">
        <v>200000</v>
      </c>
      <c r="C60" s="3">
        <v>200000</v>
      </c>
      <c r="D60" s="3">
        <v>9395000</v>
      </c>
      <c r="E60" s="3">
        <v>320000</v>
      </c>
      <c r="F60" s="7"/>
      <c r="H60" s="3"/>
      <c r="I60" s="3">
        <v>200000</v>
      </c>
      <c r="J60" s="3">
        <v>200000</v>
      </c>
      <c r="K60" s="3">
        <v>9395000</v>
      </c>
      <c r="L60" s="3">
        <v>320000</v>
      </c>
      <c r="M60" s="7"/>
    </row>
    <row r="61" spans="1:13" x14ac:dyDescent="0.25">
      <c r="A61" s="3"/>
      <c r="B61" s="3">
        <v>792000</v>
      </c>
      <c r="C61" s="3">
        <v>1400000</v>
      </c>
      <c r="D61" s="3">
        <v>1501000</v>
      </c>
      <c r="E61" s="3">
        <v>850000</v>
      </c>
      <c r="F61" s="7"/>
      <c r="H61" s="3"/>
      <c r="I61" s="3">
        <v>792000</v>
      </c>
      <c r="J61" s="3">
        <v>1400000</v>
      </c>
      <c r="K61" s="3">
        <v>1501000</v>
      </c>
      <c r="L61" s="3">
        <v>850000</v>
      </c>
      <c r="M61" s="7"/>
    </row>
    <row r="62" spans="1:13" x14ac:dyDescent="0.25">
      <c r="A62" s="3"/>
      <c r="B62" s="3">
        <v>3568000</v>
      </c>
      <c r="C62" s="3">
        <v>98346000</v>
      </c>
      <c r="D62" s="3">
        <v>17400000</v>
      </c>
      <c r="E62" s="3">
        <v>612000</v>
      </c>
      <c r="F62" s="7"/>
      <c r="H62" s="3"/>
      <c r="I62" s="3">
        <v>3568000</v>
      </c>
      <c r="J62" s="3">
        <v>98346000</v>
      </c>
      <c r="K62" s="3">
        <v>17400000</v>
      </c>
      <c r="L62" s="3">
        <v>612000</v>
      </c>
      <c r="M62" s="7"/>
    </row>
    <row r="63" spans="1:13" x14ac:dyDescent="0.25">
      <c r="A63" s="3"/>
      <c r="B63" s="3">
        <v>1300000</v>
      </c>
      <c r="C63" s="3">
        <v>84028000</v>
      </c>
      <c r="D63" s="4">
        <f>SUM(D30:D62)</f>
        <v>77436149</v>
      </c>
      <c r="E63" s="4">
        <f>SUM(E30:E62)</f>
        <v>140075523</v>
      </c>
      <c r="F63" s="7"/>
      <c r="H63" s="3"/>
      <c r="I63" s="3">
        <v>1300000</v>
      </c>
      <c r="J63" s="3">
        <v>84028000</v>
      </c>
      <c r="K63" s="4">
        <f>SUM(K30:K62)</f>
        <v>77880000</v>
      </c>
      <c r="L63" s="4">
        <f>SUM(L30:L62)</f>
        <v>140389000</v>
      </c>
      <c r="M63" s="7"/>
    </row>
    <row r="64" spans="1:13" x14ac:dyDescent="0.25">
      <c r="A64" s="3"/>
      <c r="B64" s="3">
        <v>900000</v>
      </c>
      <c r="C64" s="3">
        <v>600000</v>
      </c>
      <c r="D64" s="3"/>
      <c r="E64" s="3"/>
      <c r="F64" s="7"/>
      <c r="H64" s="3"/>
      <c r="I64" s="3">
        <v>900000</v>
      </c>
      <c r="J64" s="3">
        <v>600000</v>
      </c>
      <c r="K64" s="3"/>
      <c r="L64" s="3"/>
      <c r="M64" s="7"/>
    </row>
    <row r="65" spans="1:13" x14ac:dyDescent="0.25">
      <c r="A65" s="3"/>
      <c r="B65" s="3">
        <v>16200000</v>
      </c>
      <c r="C65" s="3">
        <v>1032000</v>
      </c>
      <c r="D65" s="3"/>
      <c r="E65" s="3"/>
      <c r="F65" s="7"/>
      <c r="H65" s="3"/>
      <c r="I65" s="3">
        <v>16100000</v>
      </c>
      <c r="J65" s="3">
        <v>1032000</v>
      </c>
      <c r="K65" s="3"/>
      <c r="L65" s="3"/>
      <c r="M65" s="7"/>
    </row>
    <row r="66" spans="1:13" x14ac:dyDescent="0.25">
      <c r="A66" s="3"/>
      <c r="B66" s="3">
        <v>76000</v>
      </c>
      <c r="C66" s="3">
        <v>163000</v>
      </c>
      <c r="D66" s="3"/>
      <c r="E66" s="3"/>
      <c r="F66" s="7"/>
      <c r="H66" s="3"/>
      <c r="I66" s="3">
        <v>76000</v>
      </c>
      <c r="J66" s="3">
        <v>163000</v>
      </c>
      <c r="K66" s="3"/>
      <c r="L66" s="3"/>
      <c r="M66" s="7"/>
    </row>
    <row r="67" spans="1:13" x14ac:dyDescent="0.25">
      <c r="A67" s="3"/>
      <c r="B67" s="3">
        <v>400000</v>
      </c>
      <c r="C67" s="3">
        <v>110000</v>
      </c>
      <c r="D67" s="3"/>
      <c r="E67" s="3"/>
      <c r="F67" s="7"/>
      <c r="H67" s="3"/>
      <c r="I67" s="3">
        <v>400000</v>
      </c>
      <c r="J67" s="3">
        <v>110000</v>
      </c>
      <c r="K67" s="3"/>
      <c r="L67" s="3"/>
      <c r="M67" s="7"/>
    </row>
    <row r="68" spans="1:13" x14ac:dyDescent="0.25">
      <c r="A68" s="3"/>
      <c r="B68" s="3">
        <v>86000</v>
      </c>
      <c r="C68" s="3">
        <v>215000</v>
      </c>
      <c r="D68" s="3"/>
      <c r="E68" s="3"/>
      <c r="F68" s="7"/>
      <c r="H68" s="3"/>
      <c r="I68" s="3">
        <v>86000</v>
      </c>
      <c r="J68" s="3">
        <v>215000</v>
      </c>
      <c r="K68" s="3"/>
      <c r="L68" s="3"/>
      <c r="M68" s="7"/>
    </row>
    <row r="69" spans="1:13" x14ac:dyDescent="0.25">
      <c r="A69" s="3"/>
      <c r="B69" s="3">
        <v>180000</v>
      </c>
      <c r="C69" s="3">
        <v>1050000</v>
      </c>
      <c r="D69" s="3"/>
      <c r="E69" s="3"/>
      <c r="F69" s="7"/>
      <c r="H69" s="3"/>
      <c r="I69" s="3">
        <v>180000</v>
      </c>
      <c r="J69" s="3">
        <v>1050000</v>
      </c>
      <c r="K69" s="3"/>
      <c r="L69" s="3"/>
      <c r="M69" s="7"/>
    </row>
    <row r="70" spans="1:13" x14ac:dyDescent="0.25">
      <c r="A70" s="3"/>
      <c r="B70" s="3">
        <v>306000</v>
      </c>
      <c r="C70" s="3">
        <v>6192000</v>
      </c>
      <c r="D70" s="3"/>
      <c r="E70" s="3"/>
      <c r="F70" s="7"/>
      <c r="H70" s="3"/>
      <c r="I70" s="3">
        <v>360000</v>
      </c>
      <c r="J70" s="3">
        <v>6192000</v>
      </c>
      <c r="K70" s="3"/>
      <c r="L70" s="3"/>
      <c r="M70" s="7"/>
    </row>
    <row r="71" spans="1:13" x14ac:dyDescent="0.25">
      <c r="A71" s="3"/>
      <c r="B71" s="3">
        <v>260000</v>
      </c>
      <c r="C71" s="3">
        <v>850000</v>
      </c>
      <c r="D71" s="3"/>
      <c r="E71" s="3"/>
      <c r="F71" s="7"/>
      <c r="H71" s="3"/>
      <c r="I71" s="3">
        <v>260000</v>
      </c>
      <c r="J71" s="3">
        <v>850000</v>
      </c>
      <c r="K71" s="3"/>
      <c r="L71" s="3"/>
      <c r="M71" s="7"/>
    </row>
    <row r="72" spans="1:13" x14ac:dyDescent="0.25">
      <c r="A72" s="3"/>
      <c r="B72" s="3">
        <v>50000</v>
      </c>
      <c r="C72" s="3">
        <v>1500000</v>
      </c>
      <c r="D72" s="3"/>
      <c r="E72" s="3"/>
      <c r="F72" s="7"/>
      <c r="H72" s="3"/>
      <c r="I72" s="3">
        <v>50000</v>
      </c>
      <c r="J72" s="3">
        <v>1500000</v>
      </c>
      <c r="K72" s="3"/>
      <c r="L72" s="3"/>
      <c r="M72" s="7"/>
    </row>
    <row r="73" spans="1:13" x14ac:dyDescent="0.25">
      <c r="A73" s="3"/>
      <c r="B73" s="3">
        <v>200000</v>
      </c>
      <c r="C73" s="3">
        <v>17100000</v>
      </c>
      <c r="D73" s="3"/>
      <c r="E73" s="3"/>
      <c r="F73" s="7"/>
      <c r="H73" s="3"/>
      <c r="I73" s="3">
        <v>200000</v>
      </c>
      <c r="J73" s="3">
        <v>17100000</v>
      </c>
      <c r="K73" s="3"/>
      <c r="L73" s="3"/>
      <c r="M73" s="7"/>
    </row>
    <row r="74" spans="1:13" x14ac:dyDescent="0.25">
      <c r="A74" s="3"/>
      <c r="B74" s="3">
        <v>148000</v>
      </c>
      <c r="C74" s="4">
        <f>SUM(C30:C73)</f>
        <v>437500407</v>
      </c>
      <c r="D74" s="3"/>
      <c r="E74" s="3"/>
      <c r="F74" s="7"/>
      <c r="H74" s="3"/>
      <c r="I74" s="3">
        <v>148000</v>
      </c>
      <c r="J74" s="4">
        <f>SUM(J30:J73)</f>
        <v>437512000</v>
      </c>
      <c r="K74" s="3"/>
      <c r="L74" s="3"/>
      <c r="M74" s="7"/>
    </row>
    <row r="75" spans="1:13" x14ac:dyDescent="0.25">
      <c r="A75" s="3"/>
      <c r="B75" s="3">
        <v>40000</v>
      </c>
      <c r="C75" s="3"/>
      <c r="D75" s="3"/>
      <c r="E75" s="3"/>
      <c r="F75" s="7"/>
      <c r="H75" s="3"/>
      <c r="I75" s="3">
        <v>40000</v>
      </c>
      <c r="J75" s="3"/>
      <c r="K75" s="3"/>
      <c r="L75" s="3"/>
      <c r="M75" s="7"/>
    </row>
    <row r="76" spans="1:13" x14ac:dyDescent="0.25">
      <c r="A76" s="3"/>
      <c r="B76" s="3">
        <v>100000</v>
      </c>
      <c r="C76" s="3"/>
      <c r="D76" s="3"/>
      <c r="E76" s="3"/>
      <c r="F76" s="7"/>
      <c r="H76" s="3"/>
      <c r="I76" s="3">
        <v>100000</v>
      </c>
      <c r="J76" s="3"/>
      <c r="K76" s="3"/>
      <c r="L76" s="3"/>
      <c r="M76" s="7"/>
    </row>
    <row r="77" spans="1:13" x14ac:dyDescent="0.25">
      <c r="A77" s="3"/>
      <c r="B77" s="3">
        <v>150000</v>
      </c>
      <c r="C77" s="3"/>
      <c r="D77" s="3"/>
      <c r="E77" s="3"/>
      <c r="F77" s="7"/>
      <c r="H77" s="3"/>
      <c r="I77" s="3">
        <v>150000</v>
      </c>
      <c r="J77" s="3"/>
      <c r="K77" s="3"/>
      <c r="L77" s="3"/>
      <c r="M77" s="7"/>
    </row>
    <row r="78" spans="1:13" x14ac:dyDescent="0.25">
      <c r="A78" s="3"/>
      <c r="B78" s="3">
        <v>150000</v>
      </c>
      <c r="C78" s="3"/>
      <c r="D78" s="3"/>
      <c r="E78" s="3"/>
      <c r="F78" s="7"/>
      <c r="H78" s="3"/>
      <c r="I78" s="3">
        <v>150000</v>
      </c>
      <c r="J78" s="3"/>
      <c r="K78" s="3"/>
      <c r="L78" s="3"/>
      <c r="M78" s="7"/>
    </row>
    <row r="79" spans="1:13" x14ac:dyDescent="0.25">
      <c r="A79" s="3"/>
      <c r="B79" s="3">
        <v>886000</v>
      </c>
      <c r="C79" s="3"/>
      <c r="D79" s="3"/>
      <c r="E79" s="3"/>
      <c r="F79" s="7"/>
      <c r="H79" s="3"/>
      <c r="I79" s="3">
        <v>886000</v>
      </c>
      <c r="J79" s="3"/>
      <c r="K79" s="3"/>
      <c r="L79" s="3"/>
      <c r="M79" s="7"/>
    </row>
    <row r="80" spans="1:13" x14ac:dyDescent="0.25">
      <c r="A80" s="3"/>
      <c r="B80" s="3">
        <v>100000</v>
      </c>
      <c r="C80" s="3"/>
      <c r="D80" s="3"/>
      <c r="E80" s="3"/>
      <c r="F80" s="7"/>
      <c r="H80" s="3"/>
      <c r="I80" s="3">
        <v>100000</v>
      </c>
      <c r="J80" s="3"/>
      <c r="K80" s="3"/>
      <c r="L80" s="3"/>
      <c r="M80" s="7"/>
    </row>
    <row r="81" spans="1:13" x14ac:dyDescent="0.25">
      <c r="A81" s="3"/>
      <c r="B81" s="3">
        <v>100000</v>
      </c>
      <c r="C81" s="3"/>
      <c r="D81" s="3"/>
      <c r="E81" s="3"/>
      <c r="F81" s="7"/>
      <c r="H81" s="3"/>
      <c r="I81" s="3">
        <v>100000</v>
      </c>
      <c r="J81" s="3"/>
      <c r="K81" s="3"/>
      <c r="L81" s="3"/>
      <c r="M81" s="7"/>
    </row>
    <row r="82" spans="1:13" x14ac:dyDescent="0.25">
      <c r="A82" s="3"/>
      <c r="B82" s="3">
        <v>5000000</v>
      </c>
      <c r="C82" s="3"/>
      <c r="D82" s="3"/>
      <c r="E82" s="3"/>
      <c r="F82" s="7"/>
      <c r="H82" s="3"/>
      <c r="I82" s="3">
        <v>5000000</v>
      </c>
      <c r="J82" s="3"/>
      <c r="K82" s="3"/>
      <c r="L82" s="3"/>
      <c r="M82" s="7"/>
    </row>
    <row r="83" spans="1:13" x14ac:dyDescent="0.25">
      <c r="A83" s="3"/>
      <c r="B83" s="3">
        <v>940000</v>
      </c>
      <c r="C83" s="3"/>
      <c r="D83" s="3"/>
      <c r="E83" s="3"/>
      <c r="F83" s="7"/>
      <c r="H83" s="3"/>
      <c r="I83" s="3">
        <v>940000</v>
      </c>
      <c r="J83" s="3"/>
      <c r="K83" s="3"/>
      <c r="L83" s="3"/>
      <c r="M83" s="7"/>
    </row>
    <row r="84" spans="1:13" x14ac:dyDescent="0.25">
      <c r="A84" s="3"/>
      <c r="B84" s="3">
        <v>1050000</v>
      </c>
      <c r="C84" s="3"/>
      <c r="D84" s="3"/>
      <c r="E84" s="3"/>
      <c r="F84" s="7"/>
      <c r="H84" s="3"/>
      <c r="I84" s="3">
        <v>1050000</v>
      </c>
      <c r="J84" s="3"/>
      <c r="K84" s="3"/>
      <c r="L84" s="3"/>
      <c r="M84" s="7"/>
    </row>
    <row r="85" spans="1:13" x14ac:dyDescent="0.25">
      <c r="A85" s="3"/>
      <c r="B85" s="3">
        <v>1960000</v>
      </c>
      <c r="C85" s="3"/>
      <c r="D85" s="3"/>
      <c r="E85" s="3"/>
      <c r="F85" s="7"/>
      <c r="H85" s="3"/>
      <c r="I85" s="3">
        <v>1960000</v>
      </c>
      <c r="J85" s="3"/>
      <c r="K85" s="3"/>
      <c r="L85" s="3"/>
      <c r="M85" s="7"/>
    </row>
    <row r="86" spans="1:13" x14ac:dyDescent="0.25">
      <c r="A86" s="3"/>
      <c r="B86" s="3">
        <v>690000</v>
      </c>
      <c r="C86" s="3"/>
      <c r="D86" s="3"/>
      <c r="E86" s="3"/>
      <c r="F86" s="7"/>
      <c r="H86" s="3"/>
      <c r="I86" s="3">
        <v>690000</v>
      </c>
      <c r="J86" s="3"/>
      <c r="K86" s="3"/>
      <c r="L86" s="3"/>
      <c r="M86" s="7"/>
    </row>
    <row r="87" spans="1:13" x14ac:dyDescent="0.25">
      <c r="A87" s="3"/>
      <c r="B87" s="3">
        <v>100000</v>
      </c>
      <c r="C87" s="3"/>
      <c r="D87" s="3"/>
      <c r="E87" s="3"/>
      <c r="F87" s="7"/>
      <c r="H87" s="3"/>
      <c r="I87" s="3">
        <v>100000</v>
      </c>
      <c r="J87" s="3"/>
      <c r="K87" s="3"/>
      <c r="L87" s="3"/>
      <c r="M87" s="7"/>
    </row>
    <row r="88" spans="1:13" x14ac:dyDescent="0.25">
      <c r="A88" s="3"/>
      <c r="B88" s="3">
        <v>1077000</v>
      </c>
      <c r="C88" s="3"/>
      <c r="D88" s="3"/>
      <c r="E88" s="3"/>
      <c r="F88" s="7"/>
      <c r="H88" s="3"/>
      <c r="I88" s="3">
        <v>1077000</v>
      </c>
      <c r="J88" s="3"/>
      <c r="K88" s="3"/>
      <c r="L88" s="3"/>
      <c r="M88" s="7"/>
    </row>
    <row r="89" spans="1:13" x14ac:dyDescent="0.25">
      <c r="A89" s="3"/>
      <c r="B89" s="3">
        <v>200000</v>
      </c>
      <c r="C89" s="3"/>
      <c r="D89" s="3"/>
      <c r="E89" s="3"/>
      <c r="F89" s="7"/>
      <c r="H89" s="3"/>
      <c r="I89" s="3">
        <v>200000</v>
      </c>
      <c r="J89" s="3"/>
      <c r="K89" s="3"/>
      <c r="L89" s="3"/>
      <c r="M89" s="7"/>
    </row>
    <row r="90" spans="1:13" x14ac:dyDescent="0.25">
      <c r="A90" s="3"/>
      <c r="B90" s="3">
        <v>400000</v>
      </c>
      <c r="C90" s="3"/>
      <c r="D90" s="3"/>
      <c r="E90" s="3"/>
      <c r="F90" s="7"/>
      <c r="H90" s="3"/>
      <c r="I90" s="3">
        <v>400000</v>
      </c>
      <c r="J90" s="3"/>
      <c r="K90" s="3"/>
      <c r="L90" s="3"/>
      <c r="M90" s="7"/>
    </row>
    <row r="91" spans="1:13" x14ac:dyDescent="0.25">
      <c r="A91" s="3"/>
      <c r="B91" s="3">
        <v>1000000</v>
      </c>
      <c r="C91" s="3"/>
      <c r="D91" s="3"/>
      <c r="E91" s="3"/>
      <c r="F91" s="7"/>
      <c r="H91" s="3"/>
      <c r="I91" s="3">
        <v>1000000</v>
      </c>
      <c r="J91" s="3"/>
      <c r="K91" s="3"/>
      <c r="L91" s="3"/>
      <c r="M91" s="7"/>
    </row>
    <row r="92" spans="1:13" x14ac:dyDescent="0.25">
      <c r="A92" s="3"/>
      <c r="B92" s="3">
        <v>1030000</v>
      </c>
      <c r="C92" s="3"/>
      <c r="D92" s="3"/>
      <c r="E92" s="3"/>
      <c r="F92" s="7"/>
      <c r="H92" s="3"/>
      <c r="I92" s="3">
        <v>1030000</v>
      </c>
      <c r="J92" s="3"/>
      <c r="K92" s="3"/>
      <c r="L92" s="3"/>
      <c r="M92" s="7"/>
    </row>
    <row r="93" spans="1:13" x14ac:dyDescent="0.25">
      <c r="A93" s="3"/>
      <c r="B93" s="3">
        <v>640000</v>
      </c>
      <c r="C93" s="3"/>
      <c r="D93" s="3"/>
      <c r="E93" s="3"/>
      <c r="F93" s="7"/>
      <c r="H93" s="3"/>
      <c r="I93" s="3">
        <v>640000</v>
      </c>
      <c r="J93" s="3"/>
      <c r="K93" s="3"/>
      <c r="L93" s="3"/>
      <c r="M93" s="7"/>
    </row>
    <row r="94" spans="1:13" x14ac:dyDescent="0.25">
      <c r="A94" s="3"/>
      <c r="B94" s="3">
        <v>174000</v>
      </c>
      <c r="C94" s="3"/>
      <c r="D94" s="3"/>
      <c r="E94" s="3"/>
      <c r="F94" s="7"/>
      <c r="H94" s="3"/>
      <c r="I94" s="3">
        <v>174000</v>
      </c>
      <c r="J94" s="3"/>
      <c r="K94" s="3"/>
      <c r="L94" s="3"/>
      <c r="M94" s="7"/>
    </row>
    <row r="95" spans="1:13" x14ac:dyDescent="0.25">
      <c r="A95" s="3"/>
      <c r="B95" s="3">
        <v>100000</v>
      </c>
      <c r="C95" s="3"/>
      <c r="D95" s="3"/>
      <c r="E95" s="3"/>
      <c r="F95" s="7"/>
      <c r="H95" s="3"/>
      <c r="I95" s="3">
        <v>100000</v>
      </c>
      <c r="J95" s="3"/>
      <c r="K95" s="3"/>
      <c r="L95" s="3"/>
      <c r="M95" s="7"/>
    </row>
    <row r="96" spans="1:13" x14ac:dyDescent="0.25">
      <c r="A96" s="3"/>
      <c r="B96" s="3">
        <v>300000</v>
      </c>
      <c r="C96" s="3"/>
      <c r="D96" s="3"/>
      <c r="E96" s="3"/>
      <c r="F96" s="7"/>
      <c r="H96" s="3"/>
      <c r="I96" s="3">
        <v>300000</v>
      </c>
      <c r="J96" s="3"/>
      <c r="K96" s="3"/>
      <c r="L96" s="3"/>
      <c r="M96" s="7"/>
    </row>
    <row r="97" spans="1:13" x14ac:dyDescent="0.25">
      <c r="A97" s="3"/>
      <c r="B97" s="3">
        <v>420000</v>
      </c>
      <c r="C97" s="3"/>
      <c r="D97" s="3"/>
      <c r="E97" s="3"/>
      <c r="F97" s="7"/>
      <c r="H97" s="3"/>
      <c r="I97" s="3">
        <v>420000</v>
      </c>
      <c r="J97" s="3"/>
      <c r="K97" s="3"/>
      <c r="L97" s="3"/>
      <c r="M97" s="7"/>
    </row>
    <row r="98" spans="1:13" x14ac:dyDescent="0.25">
      <c r="A98" s="3"/>
      <c r="B98" s="3">
        <v>200000</v>
      </c>
      <c r="C98" s="3"/>
      <c r="D98" s="3"/>
      <c r="E98" s="3"/>
      <c r="F98" s="7"/>
      <c r="H98" s="3"/>
      <c r="I98" s="3">
        <v>200000</v>
      </c>
      <c r="J98" s="3"/>
      <c r="K98" s="3"/>
      <c r="L98" s="3"/>
      <c r="M98" s="7"/>
    </row>
    <row r="99" spans="1:13" x14ac:dyDescent="0.25">
      <c r="A99" s="3"/>
      <c r="B99" s="3">
        <v>800000</v>
      </c>
      <c r="C99" s="3"/>
      <c r="D99" s="3"/>
      <c r="E99" s="3"/>
      <c r="F99" s="7"/>
      <c r="H99" s="3"/>
      <c r="I99" s="3">
        <v>800000</v>
      </c>
      <c r="J99" s="3"/>
      <c r="K99" s="3"/>
      <c r="L99" s="3"/>
      <c r="M99" s="7"/>
    </row>
    <row r="100" spans="1:13" x14ac:dyDescent="0.25">
      <c r="A100" s="3"/>
      <c r="B100" s="3">
        <v>1094000</v>
      </c>
      <c r="C100" s="3"/>
      <c r="D100" s="3"/>
      <c r="E100" s="3"/>
      <c r="F100" s="7"/>
      <c r="H100" s="3"/>
      <c r="I100" s="3">
        <v>1094000</v>
      </c>
      <c r="J100" s="3"/>
      <c r="K100" s="3"/>
      <c r="L100" s="3"/>
      <c r="M100" s="7"/>
    </row>
    <row r="101" spans="1:13" x14ac:dyDescent="0.25">
      <c r="A101" s="29">
        <f>SUM(B30:B101)</f>
        <v>106928016</v>
      </c>
      <c r="B101" s="3">
        <v>16200000</v>
      </c>
      <c r="C101" s="3"/>
      <c r="D101" s="3"/>
      <c r="E101" s="3"/>
      <c r="F101" s="7"/>
      <c r="H101" s="3"/>
      <c r="I101" s="3">
        <v>16200000</v>
      </c>
      <c r="J101" s="3"/>
      <c r="K101" s="3"/>
      <c r="L101" s="3"/>
      <c r="M101" s="7"/>
    </row>
    <row r="102" spans="1:13" x14ac:dyDescent="0.25">
      <c r="H102" s="55">
        <f>SUM(I30:I101)</f>
        <v>106875000</v>
      </c>
      <c r="I102" s="55"/>
      <c r="J102" s="3"/>
      <c r="K102" s="3"/>
      <c r="L102" s="3"/>
      <c r="M102" s="7"/>
    </row>
    <row r="103" spans="1:13" x14ac:dyDescent="0.25">
      <c r="A103" s="8" t="s">
        <v>4</v>
      </c>
      <c r="B103" s="9">
        <f>B15+C24+D26+E19+F18</f>
        <v>834755290</v>
      </c>
      <c r="C103" s="9">
        <f>H15+I24+J26+K19+L18</f>
        <v>834824100</v>
      </c>
      <c r="D103" s="5">
        <f>B103-C103</f>
        <v>-68810</v>
      </c>
      <c r="H103" s="2"/>
      <c r="I103" s="2"/>
      <c r="J103" s="2"/>
      <c r="K103" s="2"/>
      <c r="L103" s="2"/>
    </row>
    <row r="104" spans="1:13" x14ac:dyDescent="0.25">
      <c r="A104" s="8" t="s">
        <v>5</v>
      </c>
      <c r="B104" s="9">
        <f>A49+A101+C74+D63+E63+F35</f>
        <v>827475170</v>
      </c>
      <c r="C104" s="9">
        <f>H49+H102+J74+K63+L63+M35</f>
        <v>828191075</v>
      </c>
      <c r="D104" s="5">
        <f>C104-B104</f>
        <v>715905</v>
      </c>
      <c r="H104" s="2"/>
      <c r="I104" s="2"/>
      <c r="J104" s="2"/>
      <c r="K104" s="2"/>
      <c r="L104" s="2"/>
    </row>
    <row r="105" spans="1:13" x14ac:dyDescent="0.25">
      <c r="A105" s="8" t="s">
        <v>6</v>
      </c>
      <c r="B105" s="9">
        <f>B103-B104</f>
        <v>7280120</v>
      </c>
      <c r="C105" s="9">
        <f>C103-C104</f>
        <v>6633025</v>
      </c>
      <c r="H105" s="2"/>
      <c r="I105" s="2"/>
      <c r="J105" s="2"/>
      <c r="K105" s="2"/>
      <c r="L105" s="2"/>
    </row>
    <row r="107" spans="1:13" x14ac:dyDescent="0.25">
      <c r="B107" s="5">
        <f>B105-C105</f>
        <v>647095</v>
      </c>
    </row>
    <row r="108" spans="1:13" x14ac:dyDescent="0.25">
      <c r="A108" s="9"/>
    </row>
    <row r="109" spans="1:13" x14ac:dyDescent="0.25">
      <c r="A109" s="9"/>
      <c r="I109" s="5">
        <f>H102-A101</f>
        <v>-53016</v>
      </c>
    </row>
    <row r="110" spans="1:13" x14ac:dyDescent="0.25">
      <c r="A110" s="9"/>
    </row>
  </sheetData>
  <mergeCells count="3">
    <mergeCell ref="B1:F1"/>
    <mergeCell ref="A28:F28"/>
    <mergeCell ref="H102:I10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4"/>
  <sheetViews>
    <sheetView workbookViewId="0">
      <selection activeCell="M14" sqref="M14"/>
    </sheetView>
  </sheetViews>
  <sheetFormatPr defaultRowHeight="15" x14ac:dyDescent="0.25"/>
  <cols>
    <col min="1" max="1" width="12.5703125" bestFit="1" customWidth="1"/>
    <col min="2" max="3" width="10.5703125" bestFit="1" customWidth="1"/>
    <col min="5" max="5" width="11.5703125" bestFit="1" customWidth="1"/>
    <col min="6" max="6" width="10.5703125" bestFit="1" customWidth="1"/>
    <col min="7" max="7" width="12.5703125" bestFit="1" customWidth="1"/>
    <col min="8" max="8" width="11.5703125" bestFit="1" customWidth="1"/>
    <col min="9" max="11" width="12.5703125" bestFit="1" customWidth="1"/>
    <col min="13" max="13" width="15.28515625" bestFit="1" customWidth="1"/>
  </cols>
  <sheetData>
    <row r="3" spans="1:13" x14ac:dyDescent="0.25">
      <c r="A3" s="31">
        <v>17700000</v>
      </c>
      <c r="B3" s="31">
        <v>3450000</v>
      </c>
      <c r="C3" s="31">
        <v>1000000</v>
      </c>
      <c r="D3" s="31">
        <v>100000</v>
      </c>
      <c r="E3" s="31">
        <v>200000</v>
      </c>
      <c r="F3" s="31">
        <v>800000</v>
      </c>
      <c r="G3" s="31">
        <v>1734000</v>
      </c>
      <c r="H3" s="31">
        <v>6630000</v>
      </c>
      <c r="I3" s="31">
        <v>74000000</v>
      </c>
      <c r="J3" s="31">
        <v>8883000</v>
      </c>
      <c r="K3" s="31">
        <v>58239000</v>
      </c>
      <c r="M3" s="13">
        <v>251606000</v>
      </c>
    </row>
    <row r="4" spans="1:13" x14ac:dyDescent="0.25">
      <c r="A4" s="31">
        <v>60000</v>
      </c>
      <c r="B4" s="31">
        <v>3000000</v>
      </c>
      <c r="C4" s="31">
        <v>200000</v>
      </c>
      <c r="D4" s="31">
        <v>100000</v>
      </c>
      <c r="E4" s="31">
        <v>5000000</v>
      </c>
      <c r="F4" s="31">
        <v>800000</v>
      </c>
      <c r="G4" s="31">
        <v>5278000</v>
      </c>
      <c r="H4" s="31">
        <v>1200000</v>
      </c>
      <c r="I4" s="31">
        <v>18000000</v>
      </c>
      <c r="J4" s="31">
        <v>17471000</v>
      </c>
      <c r="K4" s="31">
        <v>40107000</v>
      </c>
      <c r="M4" s="13">
        <v>176124200</v>
      </c>
    </row>
    <row r="5" spans="1:13" x14ac:dyDescent="0.25">
      <c r="A5" s="31">
        <v>17400000</v>
      </c>
      <c r="B5" s="32"/>
      <c r="C5" s="31">
        <v>300000</v>
      </c>
      <c r="D5" s="31">
        <v>100000</v>
      </c>
      <c r="E5" s="31">
        <v>5000000</v>
      </c>
      <c r="F5" s="31">
        <v>800000</v>
      </c>
      <c r="G5" s="31">
        <v>70000</v>
      </c>
      <c r="H5" s="31">
        <v>2076000</v>
      </c>
      <c r="I5" s="31">
        <v>5189000</v>
      </c>
      <c r="J5" s="31">
        <v>247000</v>
      </c>
      <c r="K5" s="31">
        <v>84028000</v>
      </c>
      <c r="M5" s="13">
        <v>35160000</v>
      </c>
    </row>
    <row r="6" spans="1:13" x14ac:dyDescent="0.25">
      <c r="A6" s="32"/>
      <c r="B6" s="32"/>
      <c r="C6" s="32"/>
      <c r="D6" s="32"/>
      <c r="E6" s="31">
        <v>100000</v>
      </c>
      <c r="F6" s="31">
        <v>800000</v>
      </c>
      <c r="G6" s="31">
        <v>7000000</v>
      </c>
      <c r="H6" s="31">
        <v>1846000</v>
      </c>
      <c r="I6" s="31">
        <v>4128000</v>
      </c>
      <c r="J6" s="31">
        <v>19152000</v>
      </c>
      <c r="K6" s="31">
        <v>63083000</v>
      </c>
      <c r="M6" s="14">
        <v>127693000</v>
      </c>
    </row>
    <row r="7" spans="1:13" x14ac:dyDescent="0.25">
      <c r="A7" s="33">
        <f>SUM(A3:A5)</f>
        <v>35160000</v>
      </c>
      <c r="B7" s="33">
        <f>SUM(B3,B4)</f>
        <v>6450000</v>
      </c>
      <c r="C7" s="33">
        <f>SUM(C3:C5)</f>
        <v>1500000</v>
      </c>
      <c r="D7" s="33">
        <f>SUM(D3:D5)</f>
        <v>300000</v>
      </c>
      <c r="E7" s="31">
        <v>30000</v>
      </c>
      <c r="F7" s="34">
        <v>800000</v>
      </c>
      <c r="G7" s="31">
        <v>2779000</v>
      </c>
      <c r="H7" s="31">
        <v>7800000</v>
      </c>
      <c r="I7" s="31">
        <v>92130000</v>
      </c>
      <c r="J7" s="31">
        <v>19050000</v>
      </c>
      <c r="K7" s="31">
        <v>3491000</v>
      </c>
      <c r="M7" s="14">
        <v>28552000</v>
      </c>
    </row>
    <row r="8" spans="1:13" x14ac:dyDescent="0.25">
      <c r="A8" s="32"/>
      <c r="C8" s="32"/>
      <c r="D8" s="32"/>
      <c r="E8" s="32"/>
      <c r="F8" s="35">
        <f>SUM(F3:F7)</f>
        <v>4000000</v>
      </c>
      <c r="G8" s="31">
        <v>5220000</v>
      </c>
      <c r="H8" s="31">
        <v>2400000</v>
      </c>
      <c r="I8" s="31">
        <v>22417000</v>
      </c>
      <c r="J8" s="31">
        <v>19156000</v>
      </c>
      <c r="K8" s="31">
        <v>833950</v>
      </c>
      <c r="M8" s="14">
        <v>4000000</v>
      </c>
    </row>
    <row r="9" spans="1:13" x14ac:dyDescent="0.25">
      <c r="E9" s="33">
        <f>SUM(E3:E7)</f>
        <v>10330000</v>
      </c>
      <c r="F9" s="32"/>
      <c r="G9" s="31">
        <v>29453000</v>
      </c>
      <c r="H9" s="31">
        <v>1600000</v>
      </c>
      <c r="I9" s="31">
        <v>17258000</v>
      </c>
      <c r="J9" s="31">
        <v>18934150</v>
      </c>
      <c r="K9" s="33">
        <f>SUM(K3:K8)</f>
        <v>249781950</v>
      </c>
      <c r="M9" s="14">
        <v>10330000</v>
      </c>
    </row>
    <row r="10" spans="1:13" x14ac:dyDescent="0.25">
      <c r="E10" s="32"/>
      <c r="F10" s="32"/>
      <c r="G10" s="31">
        <v>150000</v>
      </c>
      <c r="H10" s="31">
        <v>2000000</v>
      </c>
      <c r="I10" s="31">
        <v>6176000</v>
      </c>
      <c r="J10" s="35">
        <f>SUM(J3:J9)</f>
        <v>102893150</v>
      </c>
      <c r="K10" s="32"/>
      <c r="M10" s="14">
        <v>300000</v>
      </c>
    </row>
    <row r="11" spans="1:13" x14ac:dyDescent="0.25">
      <c r="G11" s="31">
        <v>2953000</v>
      </c>
      <c r="H11" s="31">
        <v>2000000</v>
      </c>
      <c r="I11" s="31">
        <v>18588000</v>
      </c>
      <c r="J11" s="33">
        <f>SUM(J4:J9)</f>
        <v>94010150</v>
      </c>
      <c r="K11" s="32"/>
      <c r="M11" s="14">
        <v>1500000</v>
      </c>
    </row>
    <row r="12" spans="1:13" x14ac:dyDescent="0.25">
      <c r="G12" s="31">
        <v>4860000</v>
      </c>
      <c r="H12" s="31">
        <v>800000</v>
      </c>
      <c r="I12" s="31">
        <v>2552000</v>
      </c>
      <c r="J12" s="32"/>
      <c r="K12" s="32"/>
      <c r="M12" s="14">
        <v>6450000</v>
      </c>
    </row>
    <row r="13" spans="1:13" x14ac:dyDescent="0.25">
      <c r="G13" s="31">
        <v>600000</v>
      </c>
      <c r="H13" s="31">
        <v>200000</v>
      </c>
      <c r="I13" s="31">
        <v>4595000</v>
      </c>
      <c r="J13" s="32"/>
      <c r="K13" s="32"/>
      <c r="M13" s="14">
        <v>249781950</v>
      </c>
    </row>
    <row r="14" spans="1:13" x14ac:dyDescent="0.25">
      <c r="A14" s="11">
        <f>A7+B7+C7+D7+H14+E9+G34+F8+I17+J10+K9</f>
        <v>835624100</v>
      </c>
      <c r="G14" s="31">
        <v>170000</v>
      </c>
      <c r="H14" s="33">
        <f>SUM(H3:H13)</f>
        <v>28552000</v>
      </c>
      <c r="I14" s="31">
        <v>3931000</v>
      </c>
      <c r="M14" s="11">
        <f>SUM(M3:M13)</f>
        <v>891497150</v>
      </c>
    </row>
    <row r="15" spans="1:13" x14ac:dyDescent="0.25">
      <c r="A15" s="11">
        <f>A14-thu!B104</f>
        <v>800000</v>
      </c>
      <c r="G15" s="31">
        <v>785000</v>
      </c>
      <c r="I15" s="35">
        <f>SUM(I3:I11)</f>
        <v>257886000</v>
      </c>
      <c r="M15" s="11">
        <f>M14-A16</f>
        <v>56673050</v>
      </c>
    </row>
    <row r="16" spans="1:13" x14ac:dyDescent="0.25">
      <c r="A16" s="11">
        <f>A14-A15</f>
        <v>834824100</v>
      </c>
      <c r="G16" s="31">
        <v>13900000</v>
      </c>
      <c r="I16" s="35">
        <f>SUM(I3:I11,I13)</f>
        <v>262481000</v>
      </c>
      <c r="M16" s="11">
        <f>M15+I12+I13+I14+J3</f>
        <v>76634050</v>
      </c>
    </row>
    <row r="17" spans="7:9" x14ac:dyDescent="0.25">
      <c r="G17" s="31">
        <v>2874000</v>
      </c>
      <c r="I17" s="33">
        <f>SUM(I3:I14)</f>
        <v>268964000</v>
      </c>
    </row>
    <row r="18" spans="7:9" x14ac:dyDescent="0.25">
      <c r="G18" s="31">
        <v>4800000</v>
      </c>
      <c r="I18" s="32"/>
    </row>
    <row r="19" spans="7:9" x14ac:dyDescent="0.25">
      <c r="G19" s="31">
        <v>270000</v>
      </c>
    </row>
    <row r="20" spans="7:9" x14ac:dyDescent="0.25">
      <c r="G20" s="31">
        <v>3642000</v>
      </c>
    </row>
    <row r="21" spans="7:9" x14ac:dyDescent="0.25">
      <c r="G21" s="31">
        <v>5130000</v>
      </c>
    </row>
    <row r="22" spans="7:9" x14ac:dyDescent="0.25">
      <c r="G22" s="31">
        <v>170000</v>
      </c>
    </row>
    <row r="23" spans="7:9" x14ac:dyDescent="0.25">
      <c r="G23" s="31">
        <v>3249000</v>
      </c>
    </row>
    <row r="24" spans="7:9" x14ac:dyDescent="0.25">
      <c r="G24" s="31">
        <v>5130000</v>
      </c>
    </row>
    <row r="25" spans="7:9" x14ac:dyDescent="0.25">
      <c r="G25" s="31">
        <v>3943000</v>
      </c>
    </row>
    <row r="26" spans="7:9" x14ac:dyDescent="0.25">
      <c r="G26" s="31">
        <v>5275000</v>
      </c>
    </row>
    <row r="27" spans="7:9" x14ac:dyDescent="0.25">
      <c r="G27" s="31">
        <v>300000</v>
      </c>
    </row>
    <row r="28" spans="7:9" x14ac:dyDescent="0.25">
      <c r="G28" s="31">
        <v>3956000</v>
      </c>
    </row>
    <row r="29" spans="7:9" x14ac:dyDescent="0.25">
      <c r="G29" s="31">
        <v>5278000</v>
      </c>
    </row>
    <row r="30" spans="7:9" x14ac:dyDescent="0.25">
      <c r="G30" s="31">
        <v>100000</v>
      </c>
    </row>
    <row r="31" spans="7:9" x14ac:dyDescent="0.25">
      <c r="G31" s="31">
        <v>2721000</v>
      </c>
    </row>
    <row r="32" spans="7:9" x14ac:dyDescent="0.25">
      <c r="G32" s="31">
        <v>5733000</v>
      </c>
    </row>
    <row r="33" spans="7:7" x14ac:dyDescent="0.25">
      <c r="G33" s="31">
        <v>170000</v>
      </c>
    </row>
    <row r="34" spans="7:7" x14ac:dyDescent="0.25">
      <c r="G34" s="12">
        <f>SUM(G3:G33)</f>
        <v>127693000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D15" sqref="D15"/>
    </sheetView>
  </sheetViews>
  <sheetFormatPr defaultRowHeight="18.75" x14ac:dyDescent="0.3"/>
  <cols>
    <col min="1" max="1" width="6.28515625" style="17" customWidth="1"/>
    <col min="2" max="2" width="55.42578125" style="17" customWidth="1"/>
    <col min="3" max="3" width="24.85546875" style="17" customWidth="1"/>
    <col min="4" max="4" width="21.85546875" style="17" customWidth="1"/>
    <col min="5" max="5" width="11.5703125" style="17" customWidth="1"/>
    <col min="6" max="6" width="10.85546875" style="17" customWidth="1"/>
    <col min="7" max="16384" width="9.140625" style="17"/>
  </cols>
  <sheetData>
    <row r="1" spans="1:6" x14ac:dyDescent="0.3">
      <c r="A1" s="58" t="s">
        <v>11</v>
      </c>
      <c r="B1" s="58"/>
      <c r="C1" s="58"/>
      <c r="D1" s="58"/>
      <c r="E1" s="58"/>
      <c r="F1" s="59"/>
    </row>
    <row r="2" spans="1:6" x14ac:dyDescent="0.3">
      <c r="A2" s="21"/>
      <c r="B2" s="21"/>
      <c r="C2" s="21"/>
      <c r="D2" s="21"/>
      <c r="E2" s="21"/>
    </row>
    <row r="3" spans="1:6" x14ac:dyDescent="0.3">
      <c r="A3" s="18"/>
      <c r="B3" s="18"/>
      <c r="C3" s="18"/>
      <c r="D3" s="60" t="s">
        <v>25</v>
      </c>
      <c r="E3" s="60"/>
      <c r="F3" s="60"/>
    </row>
    <row r="4" spans="1:6" s="53" customFormat="1" x14ac:dyDescent="0.25">
      <c r="A4" s="41" t="s">
        <v>12</v>
      </c>
      <c r="B4" s="41" t="s">
        <v>13</v>
      </c>
      <c r="C4" s="41" t="s">
        <v>14</v>
      </c>
      <c r="D4" s="41" t="s">
        <v>15</v>
      </c>
      <c r="E4" s="41" t="s">
        <v>16</v>
      </c>
      <c r="F4" s="41" t="s">
        <v>26</v>
      </c>
    </row>
    <row r="5" spans="1:6" x14ac:dyDescent="0.3">
      <c r="A5" s="19">
        <v>1</v>
      </c>
      <c r="B5" s="19" t="s">
        <v>18</v>
      </c>
      <c r="C5" s="20">
        <v>2779000</v>
      </c>
      <c r="D5" s="20">
        <v>2779940</v>
      </c>
      <c r="E5" s="20">
        <v>940</v>
      </c>
      <c r="F5" s="19" t="s">
        <v>27</v>
      </c>
    </row>
    <row r="6" spans="1:6" x14ac:dyDescent="0.3">
      <c r="A6" s="19">
        <v>2</v>
      </c>
      <c r="B6" s="19" t="s">
        <v>19</v>
      </c>
      <c r="C6" s="20">
        <v>17471000</v>
      </c>
      <c r="D6" s="20">
        <v>17471700</v>
      </c>
      <c r="E6" s="20">
        <v>700</v>
      </c>
      <c r="F6" s="19" t="s">
        <v>30</v>
      </c>
    </row>
    <row r="7" spans="1:6" x14ac:dyDescent="0.3">
      <c r="A7" s="19">
        <v>3</v>
      </c>
      <c r="B7" s="19" t="s">
        <v>23</v>
      </c>
      <c r="C7" s="20">
        <v>98346000</v>
      </c>
      <c r="D7" s="20">
        <v>98346200</v>
      </c>
      <c r="E7" s="20">
        <v>200</v>
      </c>
      <c r="F7" s="19" t="s">
        <v>28</v>
      </c>
    </row>
    <row r="8" spans="1:6" x14ac:dyDescent="0.3">
      <c r="A8" s="19">
        <v>4</v>
      </c>
      <c r="B8" s="19" t="s">
        <v>24</v>
      </c>
      <c r="C8" s="20">
        <v>84028000</v>
      </c>
      <c r="D8" s="20">
        <v>84028400</v>
      </c>
      <c r="E8" s="20">
        <v>400</v>
      </c>
      <c r="F8" s="19" t="s">
        <v>29</v>
      </c>
    </row>
    <row r="9" spans="1:6" x14ac:dyDescent="0.3">
      <c r="A9" s="19">
        <v>5</v>
      </c>
      <c r="B9" s="19" t="s">
        <v>21</v>
      </c>
      <c r="C9" s="20">
        <v>19152000</v>
      </c>
      <c r="D9" s="20">
        <v>19152150</v>
      </c>
      <c r="E9" s="20">
        <v>150</v>
      </c>
      <c r="F9" s="19" t="s">
        <v>31</v>
      </c>
    </row>
    <row r="10" spans="1:6" x14ac:dyDescent="0.3">
      <c r="A10" s="19">
        <v>6</v>
      </c>
      <c r="B10" s="19" t="s">
        <v>21</v>
      </c>
      <c r="C10" s="20">
        <v>19156000</v>
      </c>
      <c r="D10" s="20">
        <v>19156150</v>
      </c>
      <c r="E10" s="20">
        <v>150</v>
      </c>
      <c r="F10" s="19" t="s">
        <v>32</v>
      </c>
    </row>
    <row r="11" spans="1:6" x14ac:dyDescent="0.3">
      <c r="A11" s="19">
        <v>7</v>
      </c>
      <c r="B11" s="19" t="s">
        <v>22</v>
      </c>
      <c r="C11" s="20">
        <v>3491000</v>
      </c>
      <c r="D11" s="20">
        <v>3419650</v>
      </c>
      <c r="E11" s="20">
        <f>D11-C11</f>
        <v>-71350</v>
      </c>
      <c r="F11" s="19" t="s">
        <v>33</v>
      </c>
    </row>
    <row r="12" spans="1:6" x14ac:dyDescent="0.3">
      <c r="A12" s="19"/>
      <c r="B12" s="52" t="s">
        <v>20</v>
      </c>
      <c r="C12" s="20"/>
      <c r="D12" s="20"/>
      <c r="E12" s="54">
        <f>SUM(E5:E11)</f>
        <v>-68810</v>
      </c>
      <c r="F12" s="19"/>
    </row>
    <row r="15" spans="1:6" x14ac:dyDescent="0.3">
      <c r="C15" s="22"/>
    </row>
  </sheetData>
  <mergeCells count="2">
    <mergeCell ref="A1:F1"/>
    <mergeCell ref="D3:F3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19" workbookViewId="0">
      <selection activeCell="A29" sqref="A29:F29"/>
    </sheetView>
  </sheetViews>
  <sheetFormatPr defaultRowHeight="18.75" x14ac:dyDescent="0.3"/>
  <cols>
    <col min="1" max="1" width="6.85546875" style="17" customWidth="1"/>
    <col min="2" max="2" width="46.85546875" style="17" customWidth="1"/>
    <col min="3" max="3" width="23.7109375" style="17" customWidth="1"/>
    <col min="4" max="4" width="21.28515625" style="17" customWidth="1"/>
    <col min="5" max="5" width="13" style="17" customWidth="1"/>
    <col min="6" max="6" width="18.5703125" style="17" bestFit="1" customWidth="1"/>
    <col min="7" max="16384" width="9.140625" style="17"/>
  </cols>
  <sheetData>
    <row r="1" spans="1:6" x14ac:dyDescent="0.3">
      <c r="A1" s="58" t="s">
        <v>17</v>
      </c>
      <c r="B1" s="58"/>
      <c r="C1" s="58"/>
      <c r="D1" s="58"/>
      <c r="E1" s="58"/>
      <c r="F1" s="58"/>
    </row>
    <row r="2" spans="1:6" x14ac:dyDescent="0.3">
      <c r="A2" s="21"/>
      <c r="B2" s="21"/>
      <c r="C2" s="21"/>
      <c r="D2" s="21"/>
      <c r="E2" s="21"/>
    </row>
    <row r="3" spans="1:6" x14ac:dyDescent="0.3">
      <c r="A3" s="18"/>
      <c r="B3" s="18"/>
      <c r="C3" s="18"/>
      <c r="D3" s="60" t="s">
        <v>25</v>
      </c>
      <c r="E3" s="60"/>
      <c r="F3" s="60"/>
    </row>
    <row r="4" spans="1:6" s="40" customFormat="1" x14ac:dyDescent="0.3">
      <c r="A4" s="52" t="s">
        <v>12</v>
      </c>
      <c r="B4" s="52" t="s">
        <v>13</v>
      </c>
      <c r="C4" s="52" t="s">
        <v>14</v>
      </c>
      <c r="D4" s="52" t="s">
        <v>15</v>
      </c>
      <c r="E4" s="52" t="s">
        <v>16</v>
      </c>
      <c r="F4" s="52" t="s">
        <v>26</v>
      </c>
    </row>
    <row r="5" spans="1:6" x14ac:dyDescent="0.3">
      <c r="A5" s="19">
        <v>1</v>
      </c>
      <c r="B5" s="19" t="s">
        <v>34</v>
      </c>
      <c r="C5" s="20">
        <v>360000</v>
      </c>
      <c r="D5" s="20">
        <v>306000</v>
      </c>
      <c r="E5" s="20">
        <f>C5-D5</f>
        <v>54000</v>
      </c>
      <c r="F5" s="19" t="s">
        <v>35</v>
      </c>
    </row>
    <row r="6" spans="1:6" x14ac:dyDescent="0.3">
      <c r="A6" s="19">
        <v>2</v>
      </c>
      <c r="B6" s="19" t="s">
        <v>57</v>
      </c>
      <c r="C6" s="20">
        <v>16100000</v>
      </c>
      <c r="D6" s="20">
        <v>16200000</v>
      </c>
      <c r="E6" s="20">
        <f t="shared" ref="E6:E26" si="0">C6-D6</f>
        <v>-100000</v>
      </c>
      <c r="F6" s="19" t="s">
        <v>36</v>
      </c>
    </row>
    <row r="7" spans="1:6" x14ac:dyDescent="0.3">
      <c r="A7" s="19">
        <v>3</v>
      </c>
      <c r="B7" s="19" t="s">
        <v>58</v>
      </c>
      <c r="C7" s="20">
        <v>1042000</v>
      </c>
      <c r="D7" s="20">
        <v>1051337</v>
      </c>
      <c r="E7" s="20">
        <f t="shared" si="0"/>
        <v>-9337</v>
      </c>
      <c r="F7" s="19" t="s">
        <v>37</v>
      </c>
    </row>
    <row r="8" spans="1:6" x14ac:dyDescent="0.3">
      <c r="A8" s="19">
        <v>4</v>
      </c>
      <c r="B8" s="19" t="s">
        <v>59</v>
      </c>
      <c r="C8" s="20">
        <v>971000</v>
      </c>
      <c r="D8" s="20">
        <v>968679</v>
      </c>
      <c r="E8" s="20">
        <f t="shared" si="0"/>
        <v>2321</v>
      </c>
      <c r="F8" s="19" t="s">
        <v>38</v>
      </c>
    </row>
    <row r="9" spans="1:6" x14ac:dyDescent="0.3">
      <c r="A9" s="19">
        <v>5</v>
      </c>
      <c r="B9" s="19" t="s">
        <v>60</v>
      </c>
      <c r="C9" s="20">
        <v>980000</v>
      </c>
      <c r="D9" s="20">
        <v>985222</v>
      </c>
      <c r="E9" s="20">
        <f t="shared" si="0"/>
        <v>-5222</v>
      </c>
      <c r="F9" s="19" t="s">
        <v>39</v>
      </c>
    </row>
    <row r="10" spans="1:6" x14ac:dyDescent="0.3">
      <c r="A10" s="19">
        <v>6</v>
      </c>
      <c r="B10" s="19" t="s">
        <v>61</v>
      </c>
      <c r="C10" s="20">
        <v>794000</v>
      </c>
      <c r="D10" s="20">
        <v>783031</v>
      </c>
      <c r="E10" s="20">
        <f t="shared" si="0"/>
        <v>10969</v>
      </c>
      <c r="F10" s="19" t="s">
        <v>40</v>
      </c>
    </row>
    <row r="11" spans="1:6" x14ac:dyDescent="0.3">
      <c r="A11" s="19">
        <v>7</v>
      </c>
      <c r="B11" s="19" t="s">
        <v>62</v>
      </c>
      <c r="C11" s="20">
        <v>610000</v>
      </c>
      <c r="D11" s="20">
        <v>599218</v>
      </c>
      <c r="E11" s="20">
        <f t="shared" si="0"/>
        <v>10782</v>
      </c>
      <c r="F11" s="19" t="s">
        <v>41</v>
      </c>
    </row>
    <row r="12" spans="1:6" x14ac:dyDescent="0.3">
      <c r="A12" s="19">
        <v>8</v>
      </c>
      <c r="B12" s="19" t="s">
        <v>63</v>
      </c>
      <c r="C12" s="20">
        <v>870000</v>
      </c>
      <c r="D12" s="20">
        <v>874936</v>
      </c>
      <c r="E12" s="20">
        <f t="shared" si="0"/>
        <v>-4936</v>
      </c>
      <c r="F12" s="19" t="s">
        <v>42</v>
      </c>
    </row>
    <row r="13" spans="1:6" x14ac:dyDescent="0.3">
      <c r="A13" s="19">
        <v>9</v>
      </c>
      <c r="B13" s="19" t="s">
        <v>64</v>
      </c>
      <c r="C13" s="20">
        <v>1192000</v>
      </c>
      <c r="D13" s="20">
        <v>1159841</v>
      </c>
      <c r="E13" s="20">
        <f t="shared" si="0"/>
        <v>32159</v>
      </c>
      <c r="F13" s="19" t="s">
        <v>43</v>
      </c>
    </row>
    <row r="14" spans="1:6" x14ac:dyDescent="0.3">
      <c r="A14" s="19">
        <v>10</v>
      </c>
      <c r="B14" s="19" t="s">
        <v>65</v>
      </c>
      <c r="C14" s="20">
        <v>1355000</v>
      </c>
      <c r="D14" s="20">
        <v>1312402</v>
      </c>
      <c r="E14" s="20">
        <f t="shared" si="0"/>
        <v>42598</v>
      </c>
      <c r="F14" s="19" t="s">
        <v>44</v>
      </c>
    </row>
    <row r="15" spans="1:6" x14ac:dyDescent="0.3">
      <c r="A15" s="19">
        <v>11</v>
      </c>
      <c r="B15" s="19" t="s">
        <v>66</v>
      </c>
      <c r="C15" s="20">
        <v>1279000</v>
      </c>
      <c r="D15" s="20">
        <v>977869</v>
      </c>
      <c r="E15" s="20">
        <f t="shared" si="0"/>
        <v>301131</v>
      </c>
      <c r="F15" s="19" t="s">
        <v>45</v>
      </c>
    </row>
    <row r="16" spans="1:6" x14ac:dyDescent="0.3">
      <c r="A16" s="19">
        <v>12</v>
      </c>
      <c r="B16" s="19" t="s">
        <v>68</v>
      </c>
      <c r="C16" s="20">
        <v>1168000</v>
      </c>
      <c r="D16" s="20">
        <v>1180060</v>
      </c>
      <c r="E16" s="20">
        <f t="shared" si="0"/>
        <v>-12060</v>
      </c>
      <c r="F16" s="19" t="s">
        <v>67</v>
      </c>
    </row>
    <row r="17" spans="1:6" x14ac:dyDescent="0.3">
      <c r="A17" s="19">
        <v>13</v>
      </c>
      <c r="B17" s="19" t="s">
        <v>69</v>
      </c>
      <c r="C17" s="20">
        <v>933000</v>
      </c>
      <c r="D17" s="20">
        <v>920888</v>
      </c>
      <c r="E17" s="20">
        <f t="shared" si="0"/>
        <v>12112</v>
      </c>
      <c r="F17" s="19" t="s">
        <v>46</v>
      </c>
    </row>
    <row r="18" spans="1:6" x14ac:dyDescent="0.3">
      <c r="A18" s="19">
        <v>14</v>
      </c>
      <c r="B18" s="19" t="s">
        <v>70</v>
      </c>
      <c r="C18" s="20">
        <v>1087000</v>
      </c>
      <c r="D18" s="20">
        <v>1078965</v>
      </c>
      <c r="E18" s="20">
        <f t="shared" si="0"/>
        <v>8035</v>
      </c>
      <c r="F18" s="19" t="s">
        <v>47</v>
      </c>
    </row>
    <row r="19" spans="1:6" x14ac:dyDescent="0.3">
      <c r="A19" s="19">
        <v>15</v>
      </c>
      <c r="B19" s="19" t="s">
        <v>71</v>
      </c>
      <c r="C19" s="20">
        <v>988000</v>
      </c>
      <c r="D19" s="20">
        <v>902508</v>
      </c>
      <c r="E19" s="20">
        <f t="shared" si="0"/>
        <v>85492</v>
      </c>
      <c r="F19" s="19" t="s">
        <v>48</v>
      </c>
    </row>
    <row r="20" spans="1:6" x14ac:dyDescent="0.3">
      <c r="A20" s="19">
        <v>16</v>
      </c>
      <c r="B20" s="19" t="s">
        <v>72</v>
      </c>
      <c r="C20" s="20">
        <v>804000</v>
      </c>
      <c r="D20" s="20">
        <v>792222</v>
      </c>
      <c r="E20" s="20">
        <f t="shared" si="0"/>
        <v>11778</v>
      </c>
      <c r="F20" s="19" t="s">
        <v>49</v>
      </c>
    </row>
    <row r="21" spans="1:6" x14ac:dyDescent="0.3">
      <c r="A21" s="19">
        <v>17</v>
      </c>
      <c r="B21" s="19" t="s">
        <v>73</v>
      </c>
      <c r="C21" s="20">
        <v>1207000</v>
      </c>
      <c r="D21" s="20">
        <v>1244394</v>
      </c>
      <c r="E21" s="20">
        <f t="shared" si="0"/>
        <v>-37394</v>
      </c>
      <c r="F21" s="19" t="s">
        <v>50</v>
      </c>
    </row>
    <row r="22" spans="1:6" x14ac:dyDescent="0.3">
      <c r="A22" s="19">
        <v>18</v>
      </c>
      <c r="B22" s="19" t="s">
        <v>74</v>
      </c>
      <c r="C22" s="20">
        <v>836000</v>
      </c>
      <c r="D22" s="20">
        <v>824325</v>
      </c>
      <c r="E22" s="20">
        <f t="shared" si="0"/>
        <v>11675</v>
      </c>
      <c r="F22" s="19" t="s">
        <v>51</v>
      </c>
    </row>
    <row r="23" spans="1:6" x14ac:dyDescent="0.3">
      <c r="A23" s="19">
        <v>19</v>
      </c>
      <c r="B23" s="19" t="s">
        <v>75</v>
      </c>
      <c r="C23" s="20">
        <v>1216000</v>
      </c>
      <c r="D23" s="20">
        <v>1208493</v>
      </c>
      <c r="E23" s="20">
        <f t="shared" si="0"/>
        <v>7507</v>
      </c>
      <c r="F23" s="19" t="s">
        <v>52</v>
      </c>
    </row>
    <row r="24" spans="1:6" x14ac:dyDescent="0.3">
      <c r="A24" s="19">
        <v>20</v>
      </c>
      <c r="B24" s="19" t="s">
        <v>76</v>
      </c>
      <c r="C24" s="20">
        <v>2425000</v>
      </c>
      <c r="D24" s="20">
        <v>2333975</v>
      </c>
      <c r="E24" s="20">
        <f t="shared" si="0"/>
        <v>91025</v>
      </c>
      <c r="F24" s="19" t="s">
        <v>53</v>
      </c>
    </row>
    <row r="25" spans="1:6" x14ac:dyDescent="0.3">
      <c r="A25" s="19">
        <v>21</v>
      </c>
      <c r="B25" s="19" t="s">
        <v>77</v>
      </c>
      <c r="C25" s="20">
        <v>993000</v>
      </c>
      <c r="D25" s="20">
        <v>729730</v>
      </c>
      <c r="E25" s="20">
        <f t="shared" si="0"/>
        <v>263270</v>
      </c>
      <c r="F25" s="19" t="s">
        <v>54</v>
      </c>
    </row>
    <row r="26" spans="1:6" x14ac:dyDescent="0.3">
      <c r="A26" s="19">
        <v>22</v>
      </c>
      <c r="B26" s="19" t="s">
        <v>78</v>
      </c>
      <c r="C26" s="20">
        <v>933000</v>
      </c>
      <c r="D26" s="20">
        <v>993000</v>
      </c>
      <c r="E26" s="20">
        <f t="shared" si="0"/>
        <v>-60000</v>
      </c>
      <c r="F26" s="19" t="s">
        <v>55</v>
      </c>
    </row>
    <row r="27" spans="1:6" x14ac:dyDescent="0.3">
      <c r="A27" s="19"/>
      <c r="B27" s="52" t="s">
        <v>20</v>
      </c>
      <c r="C27" s="20"/>
      <c r="D27" s="20"/>
      <c r="E27" s="54">
        <f>SUM(E5:E26)</f>
        <v>715905</v>
      </c>
      <c r="F27" s="19"/>
    </row>
    <row r="29" spans="1:6" x14ac:dyDescent="0.3">
      <c r="A29" s="61" t="s">
        <v>56</v>
      </c>
      <c r="B29" s="61"/>
      <c r="C29" s="61"/>
      <c r="D29" s="61"/>
      <c r="E29" s="61"/>
      <c r="F29" s="61"/>
    </row>
    <row r="30" spans="1:6" x14ac:dyDescent="0.3">
      <c r="C30" s="22"/>
    </row>
    <row r="31" spans="1:6" x14ac:dyDescent="0.3">
      <c r="C31" s="22"/>
    </row>
    <row r="32" spans="1:6" x14ac:dyDescent="0.3">
      <c r="C32" s="22"/>
    </row>
  </sheetData>
  <mergeCells count="3">
    <mergeCell ref="A1:F1"/>
    <mergeCell ref="D3:F3"/>
    <mergeCell ref="A29:F29"/>
  </mergeCells>
  <pageMargins left="0.70866141732283472" right="0.70866141732283472" top="0.55118110236220474" bottom="0.15748031496062992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tabSelected="1" topLeftCell="A68" workbookViewId="0">
      <selection activeCell="H82" sqref="H82"/>
    </sheetView>
  </sheetViews>
  <sheetFormatPr defaultRowHeight="18.75" x14ac:dyDescent="0.3"/>
  <cols>
    <col min="1" max="1" width="16" style="46" customWidth="1"/>
    <col min="2" max="2" width="50.28515625" customWidth="1"/>
    <col min="3" max="3" width="14.85546875" style="30" bestFit="1" customWidth="1"/>
    <col min="4" max="4" width="15.85546875" style="40" bestFit="1" customWidth="1"/>
  </cols>
  <sheetData>
    <row r="1" spans="1:4" ht="40.5" customHeight="1" x14ac:dyDescent="0.3">
      <c r="A1" s="66" t="s">
        <v>138</v>
      </c>
      <c r="B1" s="59"/>
      <c r="C1" s="59"/>
      <c r="D1" s="59"/>
    </row>
    <row r="2" spans="1:4" ht="21" customHeight="1" x14ac:dyDescent="0.3">
      <c r="A2" s="43"/>
      <c r="B2" s="42"/>
      <c r="C2" s="42"/>
      <c r="D2" s="42"/>
    </row>
    <row r="3" spans="1:4" x14ac:dyDescent="0.3">
      <c r="A3" s="44"/>
      <c r="B3" s="15"/>
      <c r="C3" s="72" t="s">
        <v>25</v>
      </c>
      <c r="D3" s="72"/>
    </row>
    <row r="4" spans="1:4" x14ac:dyDescent="0.3">
      <c r="A4" s="45" t="s">
        <v>80</v>
      </c>
      <c r="B4" s="38" t="s">
        <v>13</v>
      </c>
      <c r="C4" s="39" t="s">
        <v>79</v>
      </c>
      <c r="D4" s="41" t="s">
        <v>20</v>
      </c>
    </row>
    <row r="5" spans="1:4" x14ac:dyDescent="0.3">
      <c r="A5" s="73" t="s">
        <v>139</v>
      </c>
      <c r="B5" s="36" t="s">
        <v>81</v>
      </c>
      <c r="C5" s="37">
        <v>17700000</v>
      </c>
      <c r="D5" s="67">
        <f>SUM(C5:C7)</f>
        <v>35160000</v>
      </c>
    </row>
    <row r="6" spans="1:4" x14ac:dyDescent="0.3">
      <c r="A6" s="74"/>
      <c r="B6" s="36" t="s">
        <v>82</v>
      </c>
      <c r="C6" s="37">
        <v>60000</v>
      </c>
      <c r="D6" s="67"/>
    </row>
    <row r="7" spans="1:4" x14ac:dyDescent="0.3">
      <c r="A7" s="74"/>
      <c r="B7" s="36" t="s">
        <v>83</v>
      </c>
      <c r="C7" s="37">
        <v>17400000</v>
      </c>
      <c r="D7" s="67"/>
    </row>
    <row r="8" spans="1:4" x14ac:dyDescent="0.3">
      <c r="A8" s="69" t="s">
        <v>84</v>
      </c>
      <c r="B8" s="36" t="s">
        <v>85</v>
      </c>
      <c r="C8" s="37">
        <v>6630000</v>
      </c>
      <c r="D8" s="67">
        <f>SUM(C8:C18)</f>
        <v>28552000</v>
      </c>
    </row>
    <row r="9" spans="1:4" x14ac:dyDescent="0.3">
      <c r="A9" s="70"/>
      <c r="B9" s="36" t="s">
        <v>87</v>
      </c>
      <c r="C9" s="37">
        <v>1200000</v>
      </c>
      <c r="D9" s="67"/>
    </row>
    <row r="10" spans="1:4" x14ac:dyDescent="0.3">
      <c r="A10" s="70"/>
      <c r="B10" s="36" t="s">
        <v>86</v>
      </c>
      <c r="C10" s="37">
        <v>2076000</v>
      </c>
      <c r="D10" s="67"/>
    </row>
    <row r="11" spans="1:4" x14ac:dyDescent="0.3">
      <c r="A11" s="70"/>
      <c r="B11" s="36" t="s">
        <v>86</v>
      </c>
      <c r="C11" s="37">
        <v>1846000</v>
      </c>
      <c r="D11" s="67"/>
    </row>
    <row r="12" spans="1:4" x14ac:dyDescent="0.3">
      <c r="A12" s="70"/>
      <c r="B12" s="36" t="s">
        <v>87</v>
      </c>
      <c r="C12" s="37">
        <v>7800000</v>
      </c>
      <c r="D12" s="67"/>
    </row>
    <row r="13" spans="1:4" x14ac:dyDescent="0.3">
      <c r="A13" s="70"/>
      <c r="B13" s="36" t="s">
        <v>85</v>
      </c>
      <c r="C13" s="37">
        <v>2400000</v>
      </c>
      <c r="D13" s="67"/>
    </row>
    <row r="14" spans="1:4" x14ac:dyDescent="0.3">
      <c r="A14" s="70"/>
      <c r="B14" s="36" t="s">
        <v>88</v>
      </c>
      <c r="C14" s="37">
        <v>1600000</v>
      </c>
      <c r="D14" s="67"/>
    </row>
    <row r="15" spans="1:4" x14ac:dyDescent="0.3">
      <c r="A15" s="70"/>
      <c r="B15" s="36" t="s">
        <v>89</v>
      </c>
      <c r="C15" s="37">
        <v>2000000</v>
      </c>
      <c r="D15" s="67"/>
    </row>
    <row r="16" spans="1:4" x14ac:dyDescent="0.3">
      <c r="A16" s="70"/>
      <c r="B16" s="36" t="s">
        <v>89</v>
      </c>
      <c r="C16" s="37">
        <v>2000000</v>
      </c>
      <c r="D16" s="67"/>
    </row>
    <row r="17" spans="1:4" x14ac:dyDescent="0.3">
      <c r="A17" s="70"/>
      <c r="B17" s="36" t="s">
        <v>90</v>
      </c>
      <c r="C17" s="37">
        <v>800000</v>
      </c>
      <c r="D17" s="67"/>
    </row>
    <row r="18" spans="1:4" x14ac:dyDescent="0.3">
      <c r="A18" s="71"/>
      <c r="B18" s="36" t="s">
        <v>91</v>
      </c>
      <c r="C18" s="37">
        <v>200000</v>
      </c>
      <c r="D18" s="67"/>
    </row>
    <row r="19" spans="1:4" x14ac:dyDescent="0.3">
      <c r="A19" s="63" t="s">
        <v>95</v>
      </c>
      <c r="B19" s="36" t="s">
        <v>96</v>
      </c>
      <c r="C19" s="37">
        <v>1000000</v>
      </c>
      <c r="D19" s="67">
        <f>SUM(C19:C21)</f>
        <v>1500000</v>
      </c>
    </row>
    <row r="20" spans="1:4" x14ac:dyDescent="0.3">
      <c r="A20" s="64"/>
      <c r="B20" s="36" t="s">
        <v>96</v>
      </c>
      <c r="C20" s="37">
        <v>200000</v>
      </c>
      <c r="D20" s="68"/>
    </row>
    <row r="21" spans="1:4" x14ac:dyDescent="0.3">
      <c r="A21" s="65"/>
      <c r="B21" s="36" t="s">
        <v>97</v>
      </c>
      <c r="C21" s="37">
        <v>300000</v>
      </c>
      <c r="D21" s="68"/>
    </row>
    <row r="22" spans="1:4" x14ac:dyDescent="0.3">
      <c r="A22" s="63" t="s">
        <v>140</v>
      </c>
      <c r="B22" s="36" t="s">
        <v>99</v>
      </c>
      <c r="C22" s="37">
        <v>200000</v>
      </c>
      <c r="D22" s="67">
        <f>SUM(C22:C26)</f>
        <v>10330000</v>
      </c>
    </row>
    <row r="23" spans="1:4" x14ac:dyDescent="0.3">
      <c r="A23" s="70"/>
      <c r="B23" s="36" t="s">
        <v>102</v>
      </c>
      <c r="C23" s="37">
        <v>5000000</v>
      </c>
      <c r="D23" s="68"/>
    </row>
    <row r="24" spans="1:4" x14ac:dyDescent="0.3">
      <c r="A24" s="70"/>
      <c r="B24" s="36" t="s">
        <v>103</v>
      </c>
      <c r="C24" s="37">
        <v>5000000</v>
      </c>
      <c r="D24" s="68"/>
    </row>
    <row r="25" spans="1:4" x14ac:dyDescent="0.3">
      <c r="A25" s="70"/>
      <c r="B25" s="36" t="s">
        <v>100</v>
      </c>
      <c r="C25" s="37">
        <v>100000</v>
      </c>
      <c r="D25" s="68"/>
    </row>
    <row r="26" spans="1:4" x14ac:dyDescent="0.3">
      <c r="A26" s="71"/>
      <c r="B26" s="36" t="s">
        <v>101</v>
      </c>
      <c r="C26" s="37">
        <v>30000</v>
      </c>
      <c r="D26" s="68"/>
    </row>
    <row r="27" spans="1:4" x14ac:dyDescent="0.3">
      <c r="A27" s="63" t="s">
        <v>141</v>
      </c>
      <c r="B27" s="36" t="s">
        <v>104</v>
      </c>
      <c r="C27" s="37">
        <v>800000</v>
      </c>
      <c r="D27" s="67">
        <f>SUM(C27:C30)</f>
        <v>3200000</v>
      </c>
    </row>
    <row r="28" spans="1:4" x14ac:dyDescent="0.3">
      <c r="A28" s="70"/>
      <c r="B28" s="36" t="s">
        <v>104</v>
      </c>
      <c r="C28" s="37">
        <v>800000</v>
      </c>
      <c r="D28" s="68"/>
    </row>
    <row r="29" spans="1:4" x14ac:dyDescent="0.3">
      <c r="A29" s="70"/>
      <c r="B29" s="36" t="s">
        <v>104</v>
      </c>
      <c r="C29" s="37">
        <v>800000</v>
      </c>
      <c r="D29" s="68"/>
    </row>
    <row r="30" spans="1:4" x14ac:dyDescent="0.3">
      <c r="A30" s="70"/>
      <c r="B30" s="36" t="s">
        <v>104</v>
      </c>
      <c r="C30" s="37">
        <v>800000</v>
      </c>
      <c r="D30" s="68"/>
    </row>
    <row r="31" spans="1:4" x14ac:dyDescent="0.3">
      <c r="A31" s="63" t="s">
        <v>113</v>
      </c>
      <c r="B31" s="36" t="s">
        <v>106</v>
      </c>
      <c r="C31" s="37">
        <v>74000000</v>
      </c>
      <c r="D31" s="67">
        <f>SUM(C31:C42)</f>
        <v>268964000</v>
      </c>
    </row>
    <row r="32" spans="1:4" x14ac:dyDescent="0.3">
      <c r="A32" s="70"/>
      <c r="B32" s="36" t="s">
        <v>107</v>
      </c>
      <c r="C32" s="37">
        <v>18000000</v>
      </c>
      <c r="D32" s="68"/>
    </row>
    <row r="33" spans="1:4" x14ac:dyDescent="0.3">
      <c r="A33" s="70"/>
      <c r="B33" s="36" t="s">
        <v>107</v>
      </c>
      <c r="C33" s="37">
        <v>5189000</v>
      </c>
      <c r="D33" s="68"/>
    </row>
    <row r="34" spans="1:4" x14ac:dyDescent="0.3">
      <c r="A34" s="70"/>
      <c r="B34" s="36" t="s">
        <v>105</v>
      </c>
      <c r="C34" s="37">
        <v>4128000</v>
      </c>
      <c r="D34" s="68"/>
    </row>
    <row r="35" spans="1:4" x14ac:dyDescent="0.3">
      <c r="A35" s="70"/>
      <c r="B35" s="36" t="s">
        <v>108</v>
      </c>
      <c r="C35" s="37">
        <v>92130000</v>
      </c>
      <c r="D35" s="68"/>
    </row>
    <row r="36" spans="1:4" x14ac:dyDescent="0.3">
      <c r="A36" s="70"/>
      <c r="B36" s="36" t="s">
        <v>109</v>
      </c>
      <c r="C36" s="37">
        <v>22417000</v>
      </c>
      <c r="D36" s="68"/>
    </row>
    <row r="37" spans="1:4" x14ac:dyDescent="0.3">
      <c r="A37" s="70"/>
      <c r="B37" s="36" t="s">
        <v>120</v>
      </c>
      <c r="C37" s="37">
        <v>17258000</v>
      </c>
      <c r="D37" s="68"/>
    </row>
    <row r="38" spans="1:4" x14ac:dyDescent="0.3">
      <c r="A38" s="70"/>
      <c r="B38" s="36" t="s">
        <v>109</v>
      </c>
      <c r="C38" s="37">
        <v>6176000</v>
      </c>
      <c r="D38" s="68"/>
    </row>
    <row r="39" spans="1:4" x14ac:dyDescent="0.3">
      <c r="A39" s="70"/>
      <c r="B39" s="36" t="s">
        <v>119</v>
      </c>
      <c r="C39" s="37">
        <v>18588000</v>
      </c>
      <c r="D39" s="68"/>
    </row>
    <row r="40" spans="1:4" x14ac:dyDescent="0.3">
      <c r="A40" s="70"/>
      <c r="B40" s="36" t="s">
        <v>110</v>
      </c>
      <c r="C40" s="37">
        <v>2552000</v>
      </c>
      <c r="D40" s="68"/>
    </row>
    <row r="41" spans="1:4" x14ac:dyDescent="0.3">
      <c r="A41" s="70"/>
      <c r="B41" s="36" t="s">
        <v>111</v>
      </c>
      <c r="C41" s="37">
        <v>4595000</v>
      </c>
      <c r="D41" s="68"/>
    </row>
    <row r="42" spans="1:4" x14ac:dyDescent="0.3">
      <c r="A42" s="71"/>
      <c r="B42" s="36" t="s">
        <v>112</v>
      </c>
      <c r="C42" s="37">
        <v>3931000</v>
      </c>
      <c r="D42" s="68"/>
    </row>
    <row r="43" spans="1:4" x14ac:dyDescent="0.3">
      <c r="A43" s="63" t="s">
        <v>125</v>
      </c>
      <c r="B43" s="36" t="s">
        <v>126</v>
      </c>
      <c r="C43" s="37">
        <v>1734000</v>
      </c>
      <c r="D43" s="67">
        <f>SUM(C43:C73)</f>
        <v>127693000</v>
      </c>
    </row>
    <row r="44" spans="1:4" x14ac:dyDescent="0.3">
      <c r="A44" s="64"/>
      <c r="B44" s="36" t="s">
        <v>127</v>
      </c>
      <c r="C44" s="37">
        <v>5278000</v>
      </c>
      <c r="D44" s="67"/>
    </row>
    <row r="45" spans="1:4" x14ac:dyDescent="0.3">
      <c r="A45" s="64"/>
      <c r="B45" s="36" t="s">
        <v>128</v>
      </c>
      <c r="C45" s="37">
        <v>70000</v>
      </c>
      <c r="D45" s="67"/>
    </row>
    <row r="46" spans="1:4" x14ac:dyDescent="0.3">
      <c r="A46" s="64"/>
      <c r="B46" s="36" t="s">
        <v>129</v>
      </c>
      <c r="C46" s="37">
        <v>7000000</v>
      </c>
      <c r="D46" s="67"/>
    </row>
    <row r="47" spans="1:4" x14ac:dyDescent="0.3">
      <c r="A47" s="64"/>
      <c r="B47" s="36" t="s">
        <v>126</v>
      </c>
      <c r="C47" s="37">
        <v>2779000</v>
      </c>
      <c r="D47" s="67"/>
    </row>
    <row r="48" spans="1:4" x14ac:dyDescent="0.3">
      <c r="A48" s="64"/>
      <c r="B48" s="36" t="s">
        <v>127</v>
      </c>
      <c r="C48" s="37">
        <v>5220000</v>
      </c>
      <c r="D48" s="67"/>
    </row>
    <row r="49" spans="1:4" x14ac:dyDescent="0.3">
      <c r="A49" s="64"/>
      <c r="B49" s="36" t="s">
        <v>130</v>
      </c>
      <c r="C49" s="37">
        <v>29453000</v>
      </c>
      <c r="D49" s="67"/>
    </row>
    <row r="50" spans="1:4" x14ac:dyDescent="0.3">
      <c r="A50" s="64"/>
      <c r="B50" s="36" t="s">
        <v>131</v>
      </c>
      <c r="C50" s="37">
        <v>150000</v>
      </c>
      <c r="D50" s="67"/>
    </row>
    <row r="51" spans="1:4" x14ac:dyDescent="0.3">
      <c r="A51" s="64"/>
      <c r="B51" s="36" t="s">
        <v>126</v>
      </c>
      <c r="C51" s="37">
        <v>2953000</v>
      </c>
      <c r="D51" s="67"/>
    </row>
    <row r="52" spans="1:4" ht="22.5" customHeight="1" x14ac:dyDescent="0.3">
      <c r="A52" s="64"/>
      <c r="B52" s="36" t="s">
        <v>127</v>
      </c>
      <c r="C52" s="37">
        <v>4860000</v>
      </c>
      <c r="D52" s="67"/>
    </row>
    <row r="53" spans="1:4" ht="21" customHeight="1" x14ac:dyDescent="0.3">
      <c r="A53" s="64"/>
      <c r="B53" s="36" t="s">
        <v>132</v>
      </c>
      <c r="C53" s="37">
        <v>600000</v>
      </c>
      <c r="D53" s="67"/>
    </row>
    <row r="54" spans="1:4" x14ac:dyDescent="0.3">
      <c r="A54" s="64"/>
      <c r="B54" s="36" t="s">
        <v>133</v>
      </c>
      <c r="C54" s="37">
        <v>170000</v>
      </c>
      <c r="D54" s="67"/>
    </row>
    <row r="55" spans="1:4" x14ac:dyDescent="0.3">
      <c r="A55" s="64"/>
      <c r="B55" s="36" t="s">
        <v>134</v>
      </c>
      <c r="C55" s="37">
        <v>785000</v>
      </c>
      <c r="D55" s="67"/>
    </row>
    <row r="56" spans="1:4" ht="21" customHeight="1" x14ac:dyDescent="0.3">
      <c r="A56" s="64"/>
      <c r="B56" s="36" t="s">
        <v>135</v>
      </c>
      <c r="C56" s="37">
        <v>13900000</v>
      </c>
      <c r="D56" s="67"/>
    </row>
    <row r="57" spans="1:4" x14ac:dyDescent="0.3">
      <c r="A57" s="64"/>
      <c r="B57" s="36" t="s">
        <v>126</v>
      </c>
      <c r="C57" s="37">
        <v>2874000</v>
      </c>
      <c r="D57" s="67"/>
    </row>
    <row r="58" spans="1:4" x14ac:dyDescent="0.3">
      <c r="A58" s="64"/>
      <c r="B58" s="36" t="s">
        <v>127</v>
      </c>
      <c r="C58" s="37">
        <v>4800000</v>
      </c>
      <c r="D58" s="67"/>
    </row>
    <row r="59" spans="1:4" x14ac:dyDescent="0.3">
      <c r="A59" s="64"/>
      <c r="B59" s="36" t="s">
        <v>133</v>
      </c>
      <c r="C59" s="37">
        <v>270000</v>
      </c>
      <c r="D59" s="67"/>
    </row>
    <row r="60" spans="1:4" x14ac:dyDescent="0.3">
      <c r="A60" s="64"/>
      <c r="B60" s="36" t="s">
        <v>126</v>
      </c>
      <c r="C60" s="37">
        <v>3642000</v>
      </c>
      <c r="D60" s="67"/>
    </row>
    <row r="61" spans="1:4" x14ac:dyDescent="0.3">
      <c r="A61" s="64"/>
      <c r="B61" s="36" t="s">
        <v>127</v>
      </c>
      <c r="C61" s="37">
        <v>5130000</v>
      </c>
      <c r="D61" s="67"/>
    </row>
    <row r="62" spans="1:4" x14ac:dyDescent="0.3">
      <c r="A62" s="64"/>
      <c r="B62" s="36" t="s">
        <v>133</v>
      </c>
      <c r="C62" s="37">
        <v>170000</v>
      </c>
      <c r="D62" s="67"/>
    </row>
    <row r="63" spans="1:4" x14ac:dyDescent="0.3">
      <c r="A63" s="64"/>
      <c r="B63" s="36" t="s">
        <v>126</v>
      </c>
      <c r="C63" s="37">
        <v>3249000</v>
      </c>
      <c r="D63" s="67"/>
    </row>
    <row r="64" spans="1:4" x14ac:dyDescent="0.3">
      <c r="A64" s="64"/>
      <c r="B64" s="36" t="s">
        <v>127</v>
      </c>
      <c r="C64" s="37">
        <v>5130000</v>
      </c>
      <c r="D64" s="67"/>
    </row>
    <row r="65" spans="1:4" x14ac:dyDescent="0.3">
      <c r="A65" s="64"/>
      <c r="B65" s="36" t="s">
        <v>126</v>
      </c>
      <c r="C65" s="37">
        <v>3943000</v>
      </c>
      <c r="D65" s="67"/>
    </row>
    <row r="66" spans="1:4" x14ac:dyDescent="0.3">
      <c r="A66" s="64"/>
      <c r="B66" s="36" t="s">
        <v>127</v>
      </c>
      <c r="C66" s="37">
        <v>5275000</v>
      </c>
      <c r="D66" s="67"/>
    </row>
    <row r="67" spans="1:4" x14ac:dyDescent="0.3">
      <c r="A67" s="64"/>
      <c r="B67" s="36" t="s">
        <v>133</v>
      </c>
      <c r="C67" s="37">
        <v>300000</v>
      </c>
      <c r="D67" s="67"/>
    </row>
    <row r="68" spans="1:4" x14ac:dyDescent="0.3">
      <c r="A68" s="64"/>
      <c r="B68" s="36" t="s">
        <v>126</v>
      </c>
      <c r="C68" s="37">
        <v>3956000</v>
      </c>
      <c r="D68" s="67"/>
    </row>
    <row r="69" spans="1:4" x14ac:dyDescent="0.3">
      <c r="A69" s="64"/>
      <c r="B69" s="36" t="s">
        <v>127</v>
      </c>
      <c r="C69" s="37">
        <v>5278000</v>
      </c>
      <c r="D69" s="67"/>
    </row>
    <row r="70" spans="1:4" x14ac:dyDescent="0.3">
      <c r="A70" s="64"/>
      <c r="B70" s="36" t="s">
        <v>133</v>
      </c>
      <c r="C70" s="37">
        <v>100000</v>
      </c>
      <c r="D70" s="67"/>
    </row>
    <row r="71" spans="1:4" x14ac:dyDescent="0.3">
      <c r="A71" s="64"/>
      <c r="B71" s="36" t="s">
        <v>126</v>
      </c>
      <c r="C71" s="37">
        <v>2721000</v>
      </c>
      <c r="D71" s="67"/>
    </row>
    <row r="72" spans="1:4" x14ac:dyDescent="0.3">
      <c r="A72" s="64"/>
      <c r="B72" s="36" t="s">
        <v>127</v>
      </c>
      <c r="C72" s="37">
        <v>5733000</v>
      </c>
      <c r="D72" s="67"/>
    </row>
    <row r="73" spans="1:4" x14ac:dyDescent="0.3">
      <c r="A73" s="65"/>
      <c r="B73" s="36" t="s">
        <v>133</v>
      </c>
      <c r="C73" s="37">
        <v>170000</v>
      </c>
      <c r="D73" s="67"/>
    </row>
    <row r="74" spans="1:4" x14ac:dyDescent="0.3">
      <c r="A74" s="63" t="s">
        <v>94</v>
      </c>
      <c r="B74" s="36" t="s">
        <v>92</v>
      </c>
      <c r="C74" s="37">
        <v>3450000</v>
      </c>
      <c r="D74" s="67">
        <f>SUM(C74:C75)</f>
        <v>6450000</v>
      </c>
    </row>
    <row r="75" spans="1:4" ht="18" customHeight="1" x14ac:dyDescent="0.3">
      <c r="A75" s="71"/>
      <c r="B75" s="36" t="s">
        <v>93</v>
      </c>
      <c r="C75" s="37">
        <v>3000000</v>
      </c>
      <c r="D75" s="68"/>
    </row>
    <row r="76" spans="1:4" x14ac:dyDescent="0.3">
      <c r="A76" s="69" t="s">
        <v>136</v>
      </c>
      <c r="B76" s="36" t="s">
        <v>98</v>
      </c>
      <c r="C76" s="37">
        <v>100000</v>
      </c>
      <c r="D76" s="67">
        <f>SUM(C76:C78)</f>
        <v>300000</v>
      </c>
    </row>
    <row r="77" spans="1:4" x14ac:dyDescent="0.3">
      <c r="A77" s="70"/>
      <c r="B77" s="36" t="s">
        <v>98</v>
      </c>
      <c r="C77" s="37">
        <v>100000</v>
      </c>
      <c r="D77" s="68"/>
    </row>
    <row r="78" spans="1:4" x14ac:dyDescent="0.3">
      <c r="A78" s="71"/>
      <c r="B78" s="36" t="s">
        <v>98</v>
      </c>
      <c r="C78" s="37">
        <v>100000</v>
      </c>
      <c r="D78" s="68"/>
    </row>
    <row r="79" spans="1:4" x14ac:dyDescent="0.3">
      <c r="A79" s="63" t="s">
        <v>114</v>
      </c>
      <c r="B79" s="36" t="s">
        <v>142</v>
      </c>
      <c r="C79" s="37">
        <v>8883000</v>
      </c>
      <c r="D79" s="67">
        <f>SUM(C79:C85)</f>
        <v>102893150</v>
      </c>
    </row>
    <row r="80" spans="1:4" x14ac:dyDescent="0.3">
      <c r="A80" s="64"/>
      <c r="B80" s="36" t="s">
        <v>118</v>
      </c>
      <c r="C80" s="37">
        <v>17471000</v>
      </c>
      <c r="D80" s="67"/>
    </row>
    <row r="81" spans="1:4" x14ac:dyDescent="0.3">
      <c r="A81" s="64"/>
      <c r="B81" s="36" t="s">
        <v>115</v>
      </c>
      <c r="C81" s="37">
        <v>247000</v>
      </c>
      <c r="D81" s="67"/>
    </row>
    <row r="82" spans="1:4" x14ac:dyDescent="0.3">
      <c r="A82" s="64"/>
      <c r="B82" s="36" t="s">
        <v>118</v>
      </c>
      <c r="C82" s="37">
        <v>19152000</v>
      </c>
      <c r="D82" s="67"/>
    </row>
    <row r="83" spans="1:4" x14ac:dyDescent="0.3">
      <c r="A83" s="64"/>
      <c r="B83" s="36" t="s">
        <v>117</v>
      </c>
      <c r="C83" s="37">
        <v>19050000</v>
      </c>
      <c r="D83" s="67"/>
    </row>
    <row r="84" spans="1:4" x14ac:dyDescent="0.3">
      <c r="A84" s="64"/>
      <c r="B84" s="36" t="s">
        <v>117</v>
      </c>
      <c r="C84" s="37">
        <v>19156000</v>
      </c>
      <c r="D84" s="67"/>
    </row>
    <row r="85" spans="1:4" x14ac:dyDescent="0.3">
      <c r="A85" s="65"/>
      <c r="B85" s="36" t="s">
        <v>116</v>
      </c>
      <c r="C85" s="37">
        <v>18934150</v>
      </c>
      <c r="D85" s="67"/>
    </row>
    <row r="86" spans="1:4" x14ac:dyDescent="0.3">
      <c r="A86" s="63" t="s">
        <v>137</v>
      </c>
      <c r="B86" s="36" t="s">
        <v>123</v>
      </c>
      <c r="C86" s="37">
        <v>58239000</v>
      </c>
      <c r="D86" s="67">
        <f>SUM(C86:C91)</f>
        <v>249781950</v>
      </c>
    </row>
    <row r="87" spans="1:4" x14ac:dyDescent="0.3">
      <c r="A87" s="64"/>
      <c r="B87" s="36" t="s">
        <v>124</v>
      </c>
      <c r="C87" s="37">
        <v>40107000</v>
      </c>
      <c r="D87" s="68"/>
    </row>
    <row r="88" spans="1:4" x14ac:dyDescent="0.3">
      <c r="A88" s="64"/>
      <c r="B88" s="36" t="s">
        <v>124</v>
      </c>
      <c r="C88" s="37">
        <v>84028000</v>
      </c>
      <c r="D88" s="68"/>
    </row>
    <row r="89" spans="1:4" x14ac:dyDescent="0.3">
      <c r="A89" s="64"/>
      <c r="B89" s="36" t="s">
        <v>123</v>
      </c>
      <c r="C89" s="37">
        <v>63083000</v>
      </c>
      <c r="D89" s="68"/>
    </row>
    <row r="90" spans="1:4" x14ac:dyDescent="0.3">
      <c r="A90" s="64"/>
      <c r="B90" s="36" t="s">
        <v>122</v>
      </c>
      <c r="C90" s="37">
        <v>3491000</v>
      </c>
      <c r="D90" s="68"/>
    </row>
    <row r="91" spans="1:4" x14ac:dyDescent="0.3">
      <c r="A91" s="65"/>
      <c r="B91" s="36" t="s">
        <v>121</v>
      </c>
      <c r="C91" s="37">
        <v>833950</v>
      </c>
      <c r="D91" s="68"/>
    </row>
    <row r="92" spans="1:4" ht="16.5" x14ac:dyDescent="0.25">
      <c r="A92" s="47" t="s">
        <v>20</v>
      </c>
      <c r="B92" s="16"/>
      <c r="C92" s="48"/>
      <c r="D92" s="49">
        <f>SUM(D5:D91)</f>
        <v>834824100</v>
      </c>
    </row>
    <row r="94" spans="1:4" ht="16.5" x14ac:dyDescent="0.25">
      <c r="A94" s="62" t="s">
        <v>143</v>
      </c>
      <c r="B94" s="62"/>
      <c r="C94" s="50"/>
      <c r="D94" s="51">
        <v>891497150</v>
      </c>
    </row>
    <row r="95" spans="1:4" x14ac:dyDescent="0.3">
      <c r="A95" s="62" t="s">
        <v>144</v>
      </c>
      <c r="B95" s="62"/>
    </row>
  </sheetData>
  <mergeCells count="26">
    <mergeCell ref="D79:D85"/>
    <mergeCell ref="D86:D91"/>
    <mergeCell ref="D43:D73"/>
    <mergeCell ref="C3:D3"/>
    <mergeCell ref="A94:B94"/>
    <mergeCell ref="A86:A91"/>
    <mergeCell ref="A5:A7"/>
    <mergeCell ref="A8:A18"/>
    <mergeCell ref="A74:A75"/>
    <mergeCell ref="A19:A21"/>
    <mergeCell ref="A95:B95"/>
    <mergeCell ref="A43:A73"/>
    <mergeCell ref="A1:D1"/>
    <mergeCell ref="D5:D7"/>
    <mergeCell ref="D8:D18"/>
    <mergeCell ref="D74:D75"/>
    <mergeCell ref="D19:D21"/>
    <mergeCell ref="D76:D78"/>
    <mergeCell ref="D22:D26"/>
    <mergeCell ref="D27:D30"/>
    <mergeCell ref="D31:D42"/>
    <mergeCell ref="A76:A78"/>
    <mergeCell ref="A22:A26"/>
    <mergeCell ref="A27:A30"/>
    <mergeCell ref="A31:A42"/>
    <mergeCell ref="A79:A85"/>
  </mergeCells>
  <pageMargins left="0.31496062992125984" right="0.31496062992125984" top="0.35433070866141736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thu</vt:lpstr>
      <vt:lpstr>Sheet2</vt:lpstr>
      <vt:lpstr>Sheet3</vt:lpstr>
      <vt:lpstr>Sheet1</vt:lpstr>
      <vt:lpstr>Sheet4</vt:lpstr>
      <vt:lpstr>Sheet5</vt:lpstr>
      <vt:lpstr>thu!Print_Titles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Hoang Ha</cp:lastModifiedBy>
  <cp:lastPrinted>2019-06-17T01:02:53Z</cp:lastPrinted>
  <dcterms:created xsi:type="dcterms:W3CDTF">2019-06-04T07:42:26Z</dcterms:created>
  <dcterms:modified xsi:type="dcterms:W3CDTF">2019-07-21T14:39:00Z</dcterms:modified>
</cp:coreProperties>
</file>